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atos Estadísticas\"/>
    </mc:Choice>
  </mc:AlternateContent>
  <xr:revisionPtr revIDLastSave="0" documentId="13_ncr:1_{E43EAB54-C77B-4B9C-9B37-C4579127FB70}" xr6:coauthVersionLast="47" xr6:coauthVersionMax="47" xr10:uidLastSave="{00000000-0000-0000-0000-000000000000}"/>
  <workbookProtection workbookAlgorithmName="SHA-512" workbookHashValue="vNh0X/iwxpEY3NWSrFd51gyZ+cKYG/9b7EI1Jg4MnkUkP6Hgc0PRSXZghpBaghqHBd9EsveSnoXT5WfKAusQPA==" workbookSaltValue="VI5m9z38qIa1O3VWwadbYg==" workbookSpinCount="100000" lockStructure="1"/>
  <bookViews>
    <workbookView xWindow="-108" yWindow="-108" windowWidth="30936" windowHeight="16776" tabRatio="621" xr2:uid="{00000000-000D-0000-FFFF-FFFF00000000}"/>
  </bookViews>
  <sheets>
    <sheet name="Local" sheetId="1" r:id="rId1"/>
    <sheet name="Exterior" sheetId="12" r:id="rId2"/>
    <sheet name="Total" sheetId="13" r:id="rId3"/>
    <sheet name="Cancelaciones o Anulaciones" sheetId="14" r:id="rId4"/>
    <sheet name="Diversos - Otros" sheetId="8" r:id="rId5"/>
    <sheet name="AUTOS" sheetId="15" r:id="rId6"/>
    <sheet name="Canales de Venta" sheetId="17" r:id="rId7"/>
    <sheet name="Canales de Comercialización" sheetId="18" r:id="rId8"/>
    <sheet name="Listado de Canales" sheetId="21" r:id="rId9"/>
    <sheet name="Meses" sheetId="16" state="hidden" r:id="rId10"/>
  </sheets>
  <definedNames>
    <definedName name="_xlnm.Print_Area" localSheetId="5">AUTOS!$B$1:$T$49</definedName>
    <definedName name="_xlnm.Print_Area" localSheetId="7">'Canales de Comercialización'!$C$13:$R$72</definedName>
    <definedName name="_xlnm.Print_Area" localSheetId="6">'Canales de Venta'!$C$12:$F$71</definedName>
    <definedName name="_xlnm.Print_Area" localSheetId="3">'Cancelaciones o Anulaciones'!$C$12:$H$71</definedName>
    <definedName name="_xlnm.Print_Area" localSheetId="4">'Diversos - Otros'!$C$12:$AF$33</definedName>
    <definedName name="_xlnm.Print_Area" localSheetId="1">Exterior!$C$12:$AD$71</definedName>
    <definedName name="_xlnm.Print_Area" localSheetId="0">Local!$C$12:$AD$71</definedName>
    <definedName name="_xlnm.Print_Area" localSheetId="2">Total!$C$12:$AD$71</definedName>
    <definedName name="_xlnm.Print_Titles" localSheetId="7">'Canales de Comercialización'!$A:$B,'Canales de Comercialización'!$1:$10</definedName>
    <definedName name="_xlnm.Print_Titles" localSheetId="6">'Canales de Venta'!$A:$B,'Canales de Venta'!$1:$11</definedName>
    <definedName name="_xlnm.Print_Titles" localSheetId="3">'Cancelaciones o Anulaciones'!$A:$B,'Cancelaciones o Anulaciones'!$1:$11</definedName>
    <definedName name="_xlnm.Print_Titles" localSheetId="4">'Diversos - Otros'!$A:$B,'Diversos - Otros'!$1:$11</definedName>
    <definedName name="_xlnm.Print_Titles" localSheetId="1">Exterior!$A:$B,Exterior!$1:$11</definedName>
    <definedName name="_xlnm.Print_Titles" localSheetId="0">Local!$A:$B,Local!$1:$11</definedName>
    <definedName name="_xlnm.Print_Titles" localSheetId="2">Total!$A:$B,Total!$1:$11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13" l="1"/>
  <c r="D56" i="13"/>
  <c r="E56" i="13"/>
  <c r="F56" i="13"/>
  <c r="G56" i="13"/>
  <c r="H56" i="13"/>
  <c r="I56" i="13"/>
  <c r="J56" i="13"/>
  <c r="H56" i="17" s="1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C62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13" i="17"/>
  <c r="AE60" i="13" l="1"/>
  <c r="AF60" i="13"/>
  <c r="AF61" i="13"/>
  <c r="AE61" i="13"/>
  <c r="AE62" i="13"/>
  <c r="AF62" i="13"/>
  <c r="AA46" i="12"/>
  <c r="AA45" i="12"/>
  <c r="AA43" i="12"/>
  <c r="AA42" i="12"/>
  <c r="AA46" i="1"/>
  <c r="AA45" i="1"/>
  <c r="AA43" i="1"/>
  <c r="AA42" i="1"/>
  <c r="G44" i="14"/>
  <c r="I44" i="14" s="1"/>
  <c r="F44" i="14"/>
  <c r="H44" i="14" s="1"/>
  <c r="E44" i="14"/>
  <c r="D44" i="14"/>
  <c r="C44" i="14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1" i="17"/>
  <c r="G63" i="17"/>
  <c r="G64" i="17"/>
  <c r="G65" i="17"/>
  <c r="G66" i="17"/>
  <c r="G67" i="17"/>
  <c r="G68" i="17"/>
  <c r="G69" i="17"/>
  <c r="G70" i="17"/>
  <c r="G13" i="17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E44" i="17"/>
  <c r="D44" i="17"/>
  <c r="C44" i="17"/>
  <c r="AD44" i="12"/>
  <c r="AB44" i="12"/>
  <c r="AA44" i="12"/>
  <c r="AC44" i="12" s="1"/>
  <c r="Z44" i="12"/>
  <c r="Y44" i="12"/>
  <c r="W44" i="12"/>
  <c r="V44" i="12"/>
  <c r="U44" i="12"/>
  <c r="X44" i="12" s="1"/>
  <c r="T44" i="12"/>
  <c r="R44" i="12"/>
  <c r="Q44" i="12"/>
  <c r="P44" i="12"/>
  <c r="S44" i="12" s="1"/>
  <c r="O44" i="12"/>
  <c r="N44" i="12"/>
  <c r="M44" i="12"/>
  <c r="K44" i="12"/>
  <c r="J44" i="12"/>
  <c r="I44" i="12"/>
  <c r="G44" i="12"/>
  <c r="F44" i="12"/>
  <c r="E44" i="12"/>
  <c r="H44" i="12" s="1"/>
  <c r="D44" i="12"/>
  <c r="C44" i="12"/>
  <c r="AD44" i="1"/>
  <c r="AB44" i="1"/>
  <c r="Z44" i="1"/>
  <c r="Y44" i="1"/>
  <c r="W44" i="1"/>
  <c r="V44" i="1"/>
  <c r="U44" i="1"/>
  <c r="X44" i="1" s="1"/>
  <c r="T44" i="1"/>
  <c r="R44" i="1"/>
  <c r="S44" i="1" s="1"/>
  <c r="Q44" i="1"/>
  <c r="P44" i="1"/>
  <c r="O44" i="1"/>
  <c r="N44" i="1"/>
  <c r="M44" i="1"/>
  <c r="K44" i="1"/>
  <c r="J44" i="1"/>
  <c r="L44" i="1" s="1"/>
  <c r="I44" i="1"/>
  <c r="G44" i="1"/>
  <c r="F44" i="1"/>
  <c r="E44" i="1"/>
  <c r="D44" i="1"/>
  <c r="C44" i="1"/>
  <c r="H44" i="1" s="1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G60" i="17" l="1"/>
  <c r="AA44" i="1"/>
  <c r="AC44" i="1" s="1"/>
  <c r="F44" i="17"/>
  <c r="AE44" i="12"/>
  <c r="AF44" i="12"/>
  <c r="L44" i="12"/>
  <c r="F72" i="18"/>
  <c r="G72" i="18"/>
  <c r="H72" i="18"/>
  <c r="I72" i="18"/>
  <c r="J72" i="18"/>
  <c r="K72" i="18"/>
  <c r="L72" i="18"/>
  <c r="M72" i="18"/>
  <c r="N72" i="18"/>
  <c r="O72" i="18"/>
  <c r="P72" i="18"/>
  <c r="Q72" i="18"/>
  <c r="R72" i="18"/>
  <c r="E72" i="18"/>
  <c r="D11" i="18"/>
  <c r="C60" i="18"/>
  <c r="C61" i="18"/>
  <c r="A60" i="17"/>
  <c r="A61" i="17" s="1"/>
  <c r="A62" i="17" s="1"/>
  <c r="A63" i="17" s="1"/>
  <c r="A64" i="17" s="1"/>
  <c r="A65" i="17" s="1"/>
  <c r="A66" i="17" s="1"/>
  <c r="A67" i="17" s="1"/>
  <c r="A68" i="17" s="1"/>
  <c r="A69" i="17" s="1"/>
  <c r="A58" i="17"/>
  <c r="A59" i="17" s="1"/>
  <c r="A59" i="14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I59" i="14"/>
  <c r="H59" i="14"/>
  <c r="G59" i="14"/>
  <c r="A58" i="12"/>
  <c r="A59" i="12"/>
  <c r="A60" i="12"/>
  <c r="A61" i="12"/>
  <c r="A62" i="12"/>
  <c r="A63" i="12"/>
  <c r="A64" i="12" s="1"/>
  <c r="A65" i="12" s="1"/>
  <c r="A66" i="12" s="1"/>
  <c r="A67" i="12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7" i="12"/>
  <c r="A57" i="13"/>
  <c r="A58" i="13"/>
  <c r="A59" i="13"/>
  <c r="A60" i="13"/>
  <c r="A61" i="13"/>
  <c r="A62" i="13" s="1"/>
  <c r="A63" i="13" s="1"/>
  <c r="A64" i="13" s="1"/>
  <c r="A65" i="13" s="1"/>
  <c r="A66" i="13" s="1"/>
  <c r="A67" i="13" s="1"/>
  <c r="AG57" i="12"/>
  <c r="AH57" i="12" s="1"/>
  <c r="AG57" i="13"/>
  <c r="AH57" i="13" s="1"/>
  <c r="AG57" i="1"/>
  <c r="AH57" i="1"/>
  <c r="AD60" i="12"/>
  <c r="AB60" i="12"/>
  <c r="Z60" i="12"/>
  <c r="X60" i="12"/>
  <c r="S60" i="12"/>
  <c r="AA60" i="12" s="1"/>
  <c r="AC60" i="12" s="1"/>
  <c r="L60" i="12"/>
  <c r="AG60" i="12" s="1"/>
  <c r="H60" i="12"/>
  <c r="AE60" i="12" s="1"/>
  <c r="AG60" i="1"/>
  <c r="AF60" i="1"/>
  <c r="AE60" i="1"/>
  <c r="AD60" i="1"/>
  <c r="AB60" i="1"/>
  <c r="AA60" i="1"/>
  <c r="Z60" i="1"/>
  <c r="X60" i="1"/>
  <c r="S60" i="1"/>
  <c r="L60" i="1"/>
  <c r="H60" i="1"/>
  <c r="C58" i="18"/>
  <c r="H57" i="14"/>
  <c r="G57" i="14"/>
  <c r="AD57" i="12"/>
  <c r="AB57" i="12"/>
  <c r="Z57" i="12"/>
  <c r="X57" i="12"/>
  <c r="S57" i="12"/>
  <c r="AA57" i="12" s="1"/>
  <c r="L57" i="12"/>
  <c r="H57" i="12"/>
  <c r="AF57" i="12" s="1"/>
  <c r="AF57" i="1"/>
  <c r="AD57" i="1"/>
  <c r="AB57" i="1"/>
  <c r="Z57" i="1"/>
  <c r="X57" i="1"/>
  <c r="S57" i="1"/>
  <c r="AA57" i="1" s="1"/>
  <c r="L57" i="1"/>
  <c r="H57" i="1"/>
  <c r="C71" i="18"/>
  <c r="D70" i="17" s="1"/>
  <c r="C70" i="18"/>
  <c r="C69" i="18"/>
  <c r="C68" i="18"/>
  <c r="C67" i="18"/>
  <c r="D66" i="17" s="1"/>
  <c r="C66" i="18"/>
  <c r="D65" i="17" s="1"/>
  <c r="C65" i="18"/>
  <c r="D64" i="17" s="1"/>
  <c r="F66" i="17"/>
  <c r="D64" i="18"/>
  <c r="E63" i="17"/>
  <c r="C63" i="17"/>
  <c r="D60" i="17" l="1"/>
  <c r="D68" i="17"/>
  <c r="F68" i="17" s="1"/>
  <c r="D57" i="17"/>
  <c r="F57" i="17" s="1"/>
  <c r="I57" i="17" s="1"/>
  <c r="J57" i="17" s="1"/>
  <c r="D59" i="17"/>
  <c r="F59" i="17" s="1"/>
  <c r="I59" i="17" s="1"/>
  <c r="J59" i="17" s="1"/>
  <c r="D67" i="17"/>
  <c r="F67" i="17" s="1"/>
  <c r="D69" i="17"/>
  <c r="AC60" i="1"/>
  <c r="AC57" i="12"/>
  <c r="AF60" i="12"/>
  <c r="I57" i="14"/>
  <c r="C64" i="18"/>
  <c r="D63" i="17" s="1"/>
  <c r="AC57" i="1"/>
  <c r="AE57" i="12"/>
  <c r="AE57" i="1"/>
  <c r="H65" i="12"/>
  <c r="AF65" i="12" s="1"/>
  <c r="L65" i="12"/>
  <c r="S65" i="12"/>
  <c r="X65" i="12"/>
  <c r="Z65" i="12"/>
  <c r="AA65" i="12"/>
  <c r="AB65" i="12"/>
  <c r="AD65" i="12"/>
  <c r="C65" i="13"/>
  <c r="D65" i="13"/>
  <c r="E65" i="13"/>
  <c r="F65" i="13"/>
  <c r="I65" i="14" s="1"/>
  <c r="G65" i="13"/>
  <c r="I65" i="13"/>
  <c r="J65" i="13"/>
  <c r="K65" i="13"/>
  <c r="M65" i="13"/>
  <c r="N65" i="13"/>
  <c r="O65" i="13"/>
  <c r="P65" i="13"/>
  <c r="Q65" i="13"/>
  <c r="R65" i="13"/>
  <c r="T65" i="13"/>
  <c r="U65" i="13"/>
  <c r="V65" i="13"/>
  <c r="W65" i="13"/>
  <c r="Y65" i="13"/>
  <c r="G65" i="14"/>
  <c r="H65" i="14"/>
  <c r="H65" i="1"/>
  <c r="AE65" i="1" s="1"/>
  <c r="L65" i="1"/>
  <c r="S65" i="1"/>
  <c r="AA65" i="1" s="1"/>
  <c r="X65" i="1"/>
  <c r="Z65" i="1"/>
  <c r="AB65" i="1"/>
  <c r="AB65" i="13" s="1"/>
  <c r="AD65" i="1"/>
  <c r="AD65" i="13" s="1"/>
  <c r="H68" i="12"/>
  <c r="AE68" i="12" s="1"/>
  <c r="L68" i="12"/>
  <c r="S68" i="12"/>
  <c r="AA68" i="12" s="1"/>
  <c r="X68" i="12"/>
  <c r="Z68" i="12"/>
  <c r="AB68" i="12"/>
  <c r="AD68" i="12"/>
  <c r="H69" i="12"/>
  <c r="AE69" i="12" s="1"/>
  <c r="L69" i="12"/>
  <c r="S69" i="12"/>
  <c r="X69" i="12"/>
  <c r="Z69" i="12"/>
  <c r="AA69" i="12"/>
  <c r="AB69" i="12"/>
  <c r="AC69" i="12"/>
  <c r="AD69" i="12"/>
  <c r="C68" i="13"/>
  <c r="D68" i="13"/>
  <c r="E68" i="13"/>
  <c r="F68" i="13"/>
  <c r="G68" i="13"/>
  <c r="I68" i="13"/>
  <c r="J68" i="13"/>
  <c r="K68" i="13"/>
  <c r="M68" i="13"/>
  <c r="N68" i="13"/>
  <c r="O68" i="13"/>
  <c r="P68" i="13"/>
  <c r="Q68" i="13"/>
  <c r="R68" i="13"/>
  <c r="T68" i="13"/>
  <c r="U68" i="13"/>
  <c r="V68" i="13"/>
  <c r="W68" i="13"/>
  <c r="Y68" i="13"/>
  <c r="C69" i="13"/>
  <c r="D69" i="13"/>
  <c r="E69" i="13"/>
  <c r="F69" i="13"/>
  <c r="I69" i="14" s="1"/>
  <c r="G69" i="13"/>
  <c r="I69" i="13"/>
  <c r="J69" i="13"/>
  <c r="K69" i="13"/>
  <c r="M69" i="13"/>
  <c r="N69" i="13"/>
  <c r="O69" i="13"/>
  <c r="P69" i="13"/>
  <c r="Q69" i="13"/>
  <c r="R69" i="13"/>
  <c r="T69" i="13"/>
  <c r="U69" i="13"/>
  <c r="V69" i="13"/>
  <c r="W69" i="13"/>
  <c r="Y69" i="13"/>
  <c r="G68" i="14"/>
  <c r="H68" i="14"/>
  <c r="G69" i="14"/>
  <c r="H69" i="14"/>
  <c r="H68" i="1"/>
  <c r="AE68" i="1" s="1"/>
  <c r="L68" i="1"/>
  <c r="S68" i="1"/>
  <c r="X68" i="1"/>
  <c r="X68" i="13" s="1"/>
  <c r="Z68" i="1"/>
  <c r="Z68" i="13" s="1"/>
  <c r="AA68" i="1"/>
  <c r="AB68" i="1"/>
  <c r="AB68" i="13" s="1"/>
  <c r="AC68" i="1"/>
  <c r="AD68" i="1"/>
  <c r="AD68" i="13" s="1"/>
  <c r="H69" i="1"/>
  <c r="AE69" i="1" s="1"/>
  <c r="L69" i="1"/>
  <c r="S69" i="1"/>
  <c r="AA69" i="1" s="1"/>
  <c r="X69" i="1"/>
  <c r="X69" i="13" s="1"/>
  <c r="Z69" i="1"/>
  <c r="AB69" i="1"/>
  <c r="AD69" i="1"/>
  <c r="L65" i="13" l="1"/>
  <c r="AA68" i="13"/>
  <c r="L68" i="13"/>
  <c r="AC65" i="12"/>
  <c r="Z65" i="13"/>
  <c r="AF68" i="12"/>
  <c r="S68" i="13"/>
  <c r="AA69" i="13"/>
  <c r="AC69" i="1"/>
  <c r="AC69" i="13" s="1"/>
  <c r="AE65" i="12"/>
  <c r="X65" i="13"/>
  <c r="S69" i="13"/>
  <c r="AD69" i="13"/>
  <c r="AB69" i="13"/>
  <c r="Z69" i="13"/>
  <c r="AC65" i="1"/>
  <c r="AC65" i="13" s="1"/>
  <c r="AA65" i="13"/>
  <c r="H65" i="13"/>
  <c r="AE65" i="13" s="1"/>
  <c r="AF65" i="1"/>
  <c r="S65" i="13"/>
  <c r="L69" i="13"/>
  <c r="I68" i="14"/>
  <c r="AC68" i="12"/>
  <c r="AC68" i="13" s="1"/>
  <c r="AF69" i="1"/>
  <c r="H69" i="13"/>
  <c r="AF69" i="13" s="1"/>
  <c r="H68" i="13"/>
  <c r="AF68" i="13" s="1"/>
  <c r="AF69" i="12"/>
  <c r="AF68" i="1"/>
  <c r="F14" i="13"/>
  <c r="J14" i="13"/>
  <c r="G14" i="14"/>
  <c r="H14" i="14"/>
  <c r="G15" i="14"/>
  <c r="H15" i="14"/>
  <c r="G17" i="14"/>
  <c r="H17" i="14"/>
  <c r="G18" i="14"/>
  <c r="H18" i="14"/>
  <c r="G19" i="14"/>
  <c r="H19" i="14"/>
  <c r="G21" i="14"/>
  <c r="H21" i="14"/>
  <c r="G22" i="14"/>
  <c r="H22" i="14"/>
  <c r="G24" i="14"/>
  <c r="H24" i="14"/>
  <c r="G25" i="14"/>
  <c r="H25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5" i="14"/>
  <c r="H35" i="14"/>
  <c r="G36" i="14"/>
  <c r="H36" i="14"/>
  <c r="G38" i="14"/>
  <c r="H38" i="14"/>
  <c r="G39" i="14"/>
  <c r="H39" i="14"/>
  <c r="G40" i="14"/>
  <c r="H40" i="14"/>
  <c r="G42" i="14"/>
  <c r="H42" i="14"/>
  <c r="G43" i="14"/>
  <c r="H43" i="14"/>
  <c r="H45" i="14"/>
  <c r="H46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5" i="14"/>
  <c r="H55" i="14"/>
  <c r="G56" i="14"/>
  <c r="H56" i="14"/>
  <c r="G58" i="14"/>
  <c r="H58" i="14"/>
  <c r="G60" i="14"/>
  <c r="H60" i="14"/>
  <c r="G61" i="14"/>
  <c r="H61" i="14"/>
  <c r="G62" i="14"/>
  <c r="H62" i="14"/>
  <c r="G64" i="14"/>
  <c r="H64" i="14"/>
  <c r="G66" i="14"/>
  <c r="H66" i="14"/>
  <c r="G67" i="14"/>
  <c r="H67" i="14"/>
  <c r="G70" i="14"/>
  <c r="H70" i="14"/>
  <c r="G46" i="14"/>
  <c r="G45" i="14"/>
  <c r="C8" i="13"/>
  <c r="C7" i="13"/>
  <c r="C6" i="13"/>
  <c r="C63" i="18"/>
  <c r="C62" i="18"/>
  <c r="D61" i="17" s="1"/>
  <c r="F61" i="17" s="1"/>
  <c r="I61" i="17" s="1"/>
  <c r="J61" i="17" s="1"/>
  <c r="K61" i="17" s="1"/>
  <c r="C59" i="18"/>
  <c r="D58" i="17" s="1"/>
  <c r="F58" i="17" s="1"/>
  <c r="I58" i="17" s="1"/>
  <c r="J58" i="17" s="1"/>
  <c r="C57" i="18"/>
  <c r="D56" i="17" s="1"/>
  <c r="F56" i="17" s="1"/>
  <c r="I56" i="17" s="1"/>
  <c r="J56" i="17" s="1"/>
  <c r="C56" i="18"/>
  <c r="D55" i="17" s="1"/>
  <c r="F55" i="17" s="1"/>
  <c r="I55" i="17" s="1"/>
  <c r="J55" i="17" s="1"/>
  <c r="D55" i="18"/>
  <c r="C54" i="18"/>
  <c r="C53" i="18"/>
  <c r="C52" i="18"/>
  <c r="C51" i="18"/>
  <c r="C50" i="18"/>
  <c r="C49" i="18"/>
  <c r="D48" i="18"/>
  <c r="C47" i="18"/>
  <c r="C46" i="18"/>
  <c r="C44" i="18"/>
  <c r="C43" i="18"/>
  <c r="D42" i="18"/>
  <c r="C41" i="18"/>
  <c r="C40" i="18"/>
  <c r="C39" i="18"/>
  <c r="D38" i="18"/>
  <c r="C37" i="18"/>
  <c r="C36" i="18"/>
  <c r="D35" i="18"/>
  <c r="C34" i="18"/>
  <c r="C33" i="18"/>
  <c r="C32" i="18"/>
  <c r="C31" i="18"/>
  <c r="C30" i="18"/>
  <c r="C29" i="18"/>
  <c r="C28" i="18"/>
  <c r="A28" i="18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D27" i="18"/>
  <c r="C26" i="18"/>
  <c r="C25" i="18"/>
  <c r="D24" i="18"/>
  <c r="C23" i="18"/>
  <c r="C22" i="18"/>
  <c r="D21" i="18"/>
  <c r="C20" i="18"/>
  <c r="C19" i="18"/>
  <c r="C18" i="18"/>
  <c r="D17" i="18"/>
  <c r="C16" i="18"/>
  <c r="C15" i="18"/>
  <c r="D14" i="18"/>
  <c r="A14" i="18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C8" i="18"/>
  <c r="C7" i="18"/>
  <c r="C6" i="18"/>
  <c r="C8" i="17"/>
  <c r="C7" i="17"/>
  <c r="C6" i="17"/>
  <c r="E13" i="17"/>
  <c r="E16" i="17"/>
  <c r="E20" i="17"/>
  <c r="E23" i="17"/>
  <c r="E26" i="17"/>
  <c r="E34" i="17"/>
  <c r="E37" i="17"/>
  <c r="E41" i="17"/>
  <c r="E47" i="17"/>
  <c r="E54" i="17"/>
  <c r="C54" i="17"/>
  <c r="C47" i="17"/>
  <c r="C41" i="17"/>
  <c r="C37" i="17"/>
  <c r="C34" i="17"/>
  <c r="C26" i="17"/>
  <c r="C23" i="17"/>
  <c r="C20" i="17"/>
  <c r="C16" i="17"/>
  <c r="C13" i="17"/>
  <c r="F60" i="17"/>
  <c r="I60" i="17" s="1"/>
  <c r="J60" i="17" s="1"/>
  <c r="F64" i="17"/>
  <c r="F65" i="17"/>
  <c r="F69" i="17"/>
  <c r="F70" i="17"/>
  <c r="A27" i="17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13" i="17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Y46" i="13"/>
  <c r="W46" i="13"/>
  <c r="V46" i="13"/>
  <c r="U46" i="13"/>
  <c r="T46" i="13"/>
  <c r="R46" i="13"/>
  <c r="Q46" i="13"/>
  <c r="P46" i="13"/>
  <c r="O46" i="13"/>
  <c r="N46" i="13"/>
  <c r="M46" i="13"/>
  <c r="K46" i="13"/>
  <c r="J46" i="13"/>
  <c r="I46" i="13"/>
  <c r="G46" i="13"/>
  <c r="F46" i="13"/>
  <c r="E46" i="13"/>
  <c r="D46" i="13"/>
  <c r="C46" i="13"/>
  <c r="Y45" i="13"/>
  <c r="W45" i="13"/>
  <c r="V45" i="13"/>
  <c r="U45" i="13"/>
  <c r="T45" i="13"/>
  <c r="R45" i="13"/>
  <c r="Q45" i="13"/>
  <c r="P45" i="13"/>
  <c r="O45" i="13"/>
  <c r="N45" i="13"/>
  <c r="M45" i="13"/>
  <c r="K45" i="13"/>
  <c r="J45" i="13"/>
  <c r="I45" i="13"/>
  <c r="G45" i="13"/>
  <c r="F45" i="13"/>
  <c r="E45" i="13"/>
  <c r="D45" i="13"/>
  <c r="C45" i="13"/>
  <c r="C66" i="13"/>
  <c r="D66" i="13"/>
  <c r="E66" i="13"/>
  <c r="F66" i="13"/>
  <c r="G66" i="13"/>
  <c r="I66" i="13"/>
  <c r="J66" i="13"/>
  <c r="K66" i="13"/>
  <c r="M66" i="13"/>
  <c r="N66" i="13"/>
  <c r="O66" i="13"/>
  <c r="P66" i="13"/>
  <c r="Q66" i="13"/>
  <c r="R66" i="13"/>
  <c r="T66" i="13"/>
  <c r="U66" i="13"/>
  <c r="V66" i="13"/>
  <c r="W66" i="13"/>
  <c r="Y66" i="13"/>
  <c r="C67" i="13"/>
  <c r="D67" i="13"/>
  <c r="E67" i="13"/>
  <c r="F67" i="13"/>
  <c r="I67" i="14" s="1"/>
  <c r="G67" i="13"/>
  <c r="I67" i="13"/>
  <c r="J67" i="13"/>
  <c r="K67" i="13"/>
  <c r="M67" i="13"/>
  <c r="N67" i="13"/>
  <c r="O67" i="13"/>
  <c r="P67" i="13"/>
  <c r="Q67" i="13"/>
  <c r="R67" i="13"/>
  <c r="T67" i="13"/>
  <c r="U67" i="13"/>
  <c r="V67" i="13"/>
  <c r="W67" i="13"/>
  <c r="Y67" i="13"/>
  <c r="AF53" i="12"/>
  <c r="AE53" i="12"/>
  <c r="AD46" i="12"/>
  <c r="AD45" i="12"/>
  <c r="AD46" i="1"/>
  <c r="AD45" i="1"/>
  <c r="AB46" i="12"/>
  <c r="AB45" i="12"/>
  <c r="AB46" i="1"/>
  <c r="AB46" i="13" s="1"/>
  <c r="AB45" i="1"/>
  <c r="Z46" i="12"/>
  <c r="Z45" i="12"/>
  <c r="Z46" i="1"/>
  <c r="Z46" i="13" s="1"/>
  <c r="Z45" i="1"/>
  <c r="Z45" i="13" s="1"/>
  <c r="X46" i="12"/>
  <c r="X45" i="12"/>
  <c r="X46" i="1"/>
  <c r="X45" i="1"/>
  <c r="X45" i="13" s="1"/>
  <c r="S46" i="12"/>
  <c r="S45" i="12"/>
  <c r="S46" i="1"/>
  <c r="S45" i="1"/>
  <c r="L46" i="12"/>
  <c r="L45" i="12"/>
  <c r="L46" i="1"/>
  <c r="L46" i="13" s="1"/>
  <c r="L45" i="1"/>
  <c r="L43" i="1"/>
  <c r="L43" i="12"/>
  <c r="AD66" i="12"/>
  <c r="AD67" i="12"/>
  <c r="AD66" i="1"/>
  <c r="AD67" i="1"/>
  <c r="AB66" i="12"/>
  <c r="AB67" i="12"/>
  <c r="AB66" i="1"/>
  <c r="AB66" i="13" s="1"/>
  <c r="AB67" i="1"/>
  <c r="Z66" i="12"/>
  <c r="Z67" i="12"/>
  <c r="Z66" i="1"/>
  <c r="Z67" i="1"/>
  <c r="X66" i="12"/>
  <c r="X67" i="12"/>
  <c r="X66" i="1"/>
  <c r="X66" i="13" s="1"/>
  <c r="X67" i="1"/>
  <c r="X67" i="13" s="1"/>
  <c r="S66" i="12"/>
  <c r="AA66" i="12" s="1"/>
  <c r="S67" i="12"/>
  <c r="AA67" i="12" s="1"/>
  <c r="S66" i="1"/>
  <c r="S66" i="13" s="1"/>
  <c r="S67" i="1"/>
  <c r="AA67" i="1" s="1"/>
  <c r="L66" i="12"/>
  <c r="L67" i="12"/>
  <c r="L66" i="1"/>
  <c r="L67" i="1"/>
  <c r="H66" i="12"/>
  <c r="AE66" i="12" s="1"/>
  <c r="H67" i="12"/>
  <c r="AE67" i="12" s="1"/>
  <c r="H66" i="1"/>
  <c r="AF66" i="1" s="1"/>
  <c r="H67" i="1"/>
  <c r="AF67" i="1" s="1"/>
  <c r="H46" i="12"/>
  <c r="AE46" i="12" s="1"/>
  <c r="H45" i="12"/>
  <c r="AF45" i="12" s="1"/>
  <c r="H46" i="1"/>
  <c r="AE46" i="1" s="1"/>
  <c r="H45" i="1"/>
  <c r="AF45" i="1" s="1"/>
  <c r="C7" i="12"/>
  <c r="C8" i="12"/>
  <c r="C6" i="12"/>
  <c r="C7" i="15"/>
  <c r="M33" i="8"/>
  <c r="N33" i="8"/>
  <c r="O33" i="8"/>
  <c r="M14" i="13"/>
  <c r="N14" i="13"/>
  <c r="M15" i="13"/>
  <c r="N15" i="13"/>
  <c r="M17" i="13"/>
  <c r="N17" i="13"/>
  <c r="M18" i="13"/>
  <c r="N18" i="13"/>
  <c r="M19" i="13"/>
  <c r="N19" i="13"/>
  <c r="M21" i="13"/>
  <c r="N21" i="13"/>
  <c r="M22" i="13"/>
  <c r="N22" i="13"/>
  <c r="M24" i="13"/>
  <c r="N24" i="13"/>
  <c r="M25" i="13"/>
  <c r="N25" i="13"/>
  <c r="M27" i="13"/>
  <c r="N27" i="13"/>
  <c r="M28" i="13"/>
  <c r="N28" i="13"/>
  <c r="M29" i="13"/>
  <c r="N29" i="13"/>
  <c r="M30" i="13"/>
  <c r="N30" i="13"/>
  <c r="M31" i="13"/>
  <c r="N31" i="13"/>
  <c r="M32" i="13"/>
  <c r="N32" i="13"/>
  <c r="M33" i="13"/>
  <c r="N33" i="13"/>
  <c r="M35" i="13"/>
  <c r="N35" i="13"/>
  <c r="M36" i="13"/>
  <c r="N36" i="13"/>
  <c r="M38" i="13"/>
  <c r="N38" i="13"/>
  <c r="M39" i="13"/>
  <c r="N39" i="13"/>
  <c r="M40" i="13"/>
  <c r="N40" i="13"/>
  <c r="M42" i="13"/>
  <c r="N42" i="13"/>
  <c r="M43" i="13"/>
  <c r="N43" i="13"/>
  <c r="M44" i="13"/>
  <c r="N44" i="13"/>
  <c r="M48" i="13"/>
  <c r="N48" i="13"/>
  <c r="M49" i="13"/>
  <c r="N49" i="13"/>
  <c r="M50" i="13"/>
  <c r="N50" i="13"/>
  <c r="M51" i="13"/>
  <c r="N51" i="13"/>
  <c r="M52" i="13"/>
  <c r="N52" i="13"/>
  <c r="M53" i="13"/>
  <c r="N53" i="13"/>
  <c r="M55" i="13"/>
  <c r="N55" i="13"/>
  <c r="M64" i="13"/>
  <c r="N64" i="13"/>
  <c r="M70" i="13"/>
  <c r="N70" i="13"/>
  <c r="B4" i="1"/>
  <c r="B4" i="8" s="1"/>
  <c r="C8" i="8"/>
  <c r="C8" i="14"/>
  <c r="D43" i="17" l="1"/>
  <c r="F43" i="17" s="1"/>
  <c r="D52" i="17"/>
  <c r="F52" i="17" s="1"/>
  <c r="D51" i="17"/>
  <c r="F51" i="17" s="1"/>
  <c r="D42" i="17"/>
  <c r="F42" i="17" s="1"/>
  <c r="D46" i="17"/>
  <c r="F46" i="17" s="1"/>
  <c r="D62" i="17"/>
  <c r="F62" i="17" s="1"/>
  <c r="D38" i="17"/>
  <c r="F38" i="17" s="1"/>
  <c r="D15" i="17"/>
  <c r="F15" i="17" s="1"/>
  <c r="D17" i="17"/>
  <c r="F17" i="17" s="1"/>
  <c r="D18" i="17"/>
  <c r="F18" i="17" s="1"/>
  <c r="D21" i="17"/>
  <c r="F21" i="17" s="1"/>
  <c r="D25" i="17"/>
  <c r="F25" i="17" s="1"/>
  <c r="D39" i="17"/>
  <c r="F39" i="17" s="1"/>
  <c r="D19" i="17"/>
  <c r="F19" i="17" s="1"/>
  <c r="D50" i="17"/>
  <c r="F50" i="17" s="1"/>
  <c r="D27" i="17"/>
  <c r="F27" i="17" s="1"/>
  <c r="D28" i="17"/>
  <c r="F28" i="17" s="1"/>
  <c r="D29" i="17"/>
  <c r="F29" i="17" s="1"/>
  <c r="D30" i="17"/>
  <c r="F30" i="17" s="1"/>
  <c r="D33" i="17"/>
  <c r="F33" i="17" s="1"/>
  <c r="D35" i="17"/>
  <c r="F35" i="17" s="1"/>
  <c r="D36" i="17"/>
  <c r="F36" i="17" s="1"/>
  <c r="D40" i="17"/>
  <c r="F40" i="17" s="1"/>
  <c r="D45" i="17"/>
  <c r="F45" i="17" s="1"/>
  <c r="D48" i="17"/>
  <c r="F48" i="17" s="1"/>
  <c r="D22" i="17"/>
  <c r="F22" i="17" s="1"/>
  <c r="D49" i="17"/>
  <c r="F49" i="17" s="1"/>
  <c r="D24" i="17"/>
  <c r="F24" i="17" s="1"/>
  <c r="D53" i="17"/>
  <c r="F53" i="17" s="1"/>
  <c r="D31" i="17"/>
  <c r="F31" i="17" s="1"/>
  <c r="D32" i="17"/>
  <c r="F32" i="17" s="1"/>
  <c r="D14" i="17"/>
  <c r="F14" i="17" s="1"/>
  <c r="A67" i="18"/>
  <c r="A68" i="18" s="1"/>
  <c r="A69" i="18" s="1"/>
  <c r="A70" i="18" s="1"/>
  <c r="A71" i="18" s="1"/>
  <c r="A72" i="18" s="1"/>
  <c r="E44" i="13"/>
  <c r="D44" i="13"/>
  <c r="AB67" i="13"/>
  <c r="L44" i="13"/>
  <c r="AB45" i="13"/>
  <c r="D72" i="18"/>
  <c r="T62" i="18"/>
  <c r="A70" i="17"/>
  <c r="A71" i="17" s="1"/>
  <c r="E71" i="17"/>
  <c r="C71" i="17"/>
  <c r="AF65" i="13"/>
  <c r="I46" i="14"/>
  <c r="Z67" i="13"/>
  <c r="AD67" i="13"/>
  <c r="AD66" i="13"/>
  <c r="AA46" i="13"/>
  <c r="AD45" i="13"/>
  <c r="C44" i="13"/>
  <c r="AA42" i="13"/>
  <c r="AE67" i="1"/>
  <c r="AE69" i="13"/>
  <c r="AE68" i="13"/>
  <c r="AC45" i="12"/>
  <c r="AC46" i="12"/>
  <c r="AC67" i="12"/>
  <c r="B4" i="18"/>
  <c r="B4" i="12"/>
  <c r="B4" i="14" s="1"/>
  <c r="AD46" i="13"/>
  <c r="Z66" i="13"/>
  <c r="X46" i="13"/>
  <c r="I66" i="14"/>
  <c r="B4" i="15"/>
  <c r="AC45" i="1"/>
  <c r="B4" i="17"/>
  <c r="I45" i="14"/>
  <c r="AE45" i="1"/>
  <c r="C35" i="18"/>
  <c r="C55" i="18"/>
  <c r="C17" i="18"/>
  <c r="C48" i="18"/>
  <c r="C42" i="18"/>
  <c r="C27" i="18"/>
  <c r="C24" i="18"/>
  <c r="C38" i="18"/>
  <c r="C14" i="18"/>
  <c r="C21" i="18"/>
  <c r="F63" i="17"/>
  <c r="AC66" i="12"/>
  <c r="AC46" i="1"/>
  <c r="L45" i="13"/>
  <c r="S45" i="13"/>
  <c r="S46" i="13"/>
  <c r="AA67" i="13"/>
  <c r="AA66" i="1"/>
  <c r="AA66" i="13" s="1"/>
  <c r="AE66" i="1"/>
  <c r="AF67" i="12"/>
  <c r="AF66" i="12"/>
  <c r="L67" i="13"/>
  <c r="L66" i="13"/>
  <c r="AA43" i="13"/>
  <c r="S67" i="13"/>
  <c r="H45" i="13"/>
  <c r="AE45" i="13" s="1"/>
  <c r="H46" i="13"/>
  <c r="AE46" i="13" s="1"/>
  <c r="AF46" i="1"/>
  <c r="AE45" i="12"/>
  <c r="L43" i="13"/>
  <c r="H67" i="13"/>
  <c r="AF67" i="13" s="1"/>
  <c r="H66" i="13"/>
  <c r="AF66" i="13" s="1"/>
  <c r="AF46" i="12"/>
  <c r="G44" i="13"/>
  <c r="AA45" i="13"/>
  <c r="F44" i="13"/>
  <c r="AC67" i="1"/>
  <c r="D47" i="17" l="1"/>
  <c r="F47" i="17" s="1"/>
  <c r="D20" i="17"/>
  <c r="F20" i="17" s="1"/>
  <c r="D26" i="17"/>
  <c r="F26" i="17" s="1"/>
  <c r="D34" i="17"/>
  <c r="F34" i="17" s="1"/>
  <c r="D37" i="17"/>
  <c r="F37" i="17" s="1"/>
  <c r="D23" i="17"/>
  <c r="F23" i="17" s="1"/>
  <c r="D54" i="17"/>
  <c r="F54" i="17" s="1"/>
  <c r="I54" i="17" s="1"/>
  <c r="J54" i="17" s="1"/>
  <c r="D41" i="17"/>
  <c r="F41" i="17" s="1"/>
  <c r="D16" i="17"/>
  <c r="F16" i="17" s="1"/>
  <c r="D13" i="17"/>
  <c r="F13" i="17" s="1"/>
  <c r="AC66" i="1"/>
  <c r="AC66" i="13" s="1"/>
  <c r="AC46" i="13"/>
  <c r="C72" i="18"/>
  <c r="AC67" i="13"/>
  <c r="AC45" i="13"/>
  <c r="AE67" i="13"/>
  <c r="AE66" i="13"/>
  <c r="AF46" i="13"/>
  <c r="AF45" i="13"/>
  <c r="N63" i="12"/>
  <c r="M63" i="12"/>
  <c r="N54" i="12"/>
  <c r="M54" i="12"/>
  <c r="N47" i="12"/>
  <c r="M47" i="12"/>
  <c r="N41" i="12"/>
  <c r="M41" i="12"/>
  <c r="N37" i="12"/>
  <c r="M37" i="12"/>
  <c r="N34" i="12"/>
  <c r="M34" i="12"/>
  <c r="N26" i="12"/>
  <c r="M26" i="12"/>
  <c r="N23" i="12"/>
  <c r="M23" i="12"/>
  <c r="N20" i="12"/>
  <c r="M20" i="12"/>
  <c r="N16" i="12"/>
  <c r="M16" i="12"/>
  <c r="N13" i="12"/>
  <c r="M13" i="12"/>
  <c r="N63" i="1"/>
  <c r="M63" i="1"/>
  <c r="N54" i="1"/>
  <c r="M54" i="1"/>
  <c r="N47" i="1"/>
  <c r="M47" i="1"/>
  <c r="N41" i="1"/>
  <c r="M41" i="1"/>
  <c r="N37" i="1"/>
  <c r="M37" i="1"/>
  <c r="N34" i="1"/>
  <c r="M34" i="1"/>
  <c r="N26" i="1"/>
  <c r="M26" i="1"/>
  <c r="N23" i="1"/>
  <c r="M23" i="1"/>
  <c r="N20" i="1"/>
  <c r="M20" i="1"/>
  <c r="N16" i="1"/>
  <c r="M16" i="1"/>
  <c r="N13" i="1"/>
  <c r="M13" i="1"/>
  <c r="AB32" i="8"/>
  <c r="Z32" i="8"/>
  <c r="AB31" i="8"/>
  <c r="Z31" i="8"/>
  <c r="AB30" i="8"/>
  <c r="Z30" i="8"/>
  <c r="AB29" i="8"/>
  <c r="Z29" i="8"/>
  <c r="AB28" i="8"/>
  <c r="Z28" i="8"/>
  <c r="AB27" i="8"/>
  <c r="Z27" i="8"/>
  <c r="AB26" i="8"/>
  <c r="Z26" i="8"/>
  <c r="AB25" i="8"/>
  <c r="Z25" i="8"/>
  <c r="AB24" i="8"/>
  <c r="Z24" i="8"/>
  <c r="AB23" i="8"/>
  <c r="Z23" i="8"/>
  <c r="AB22" i="8"/>
  <c r="Z22" i="8"/>
  <c r="AB21" i="8"/>
  <c r="Z21" i="8"/>
  <c r="AB20" i="8"/>
  <c r="Z20" i="8"/>
  <c r="AB19" i="8"/>
  <c r="Z19" i="8"/>
  <c r="AB18" i="8"/>
  <c r="Z18" i="8"/>
  <c r="AB17" i="8"/>
  <c r="Z17" i="8"/>
  <c r="AB16" i="8"/>
  <c r="Z16" i="8"/>
  <c r="AB15" i="8"/>
  <c r="Z15" i="8"/>
  <c r="AB14" i="8"/>
  <c r="Z14" i="8"/>
  <c r="AB13" i="8"/>
  <c r="Z13" i="8"/>
  <c r="AB70" i="12"/>
  <c r="Z70" i="12"/>
  <c r="AB64" i="12"/>
  <c r="Z64" i="12"/>
  <c r="AB62" i="12"/>
  <c r="Z62" i="12"/>
  <c r="AB61" i="12"/>
  <c r="Z61" i="12"/>
  <c r="AB59" i="12"/>
  <c r="Z59" i="12"/>
  <c r="AB58" i="12"/>
  <c r="Z58" i="12"/>
  <c r="AB56" i="12"/>
  <c r="Z56" i="12"/>
  <c r="AB55" i="12"/>
  <c r="Z55" i="12"/>
  <c r="AB53" i="12"/>
  <c r="AA53" i="12"/>
  <c r="Z53" i="12"/>
  <c r="AB52" i="12"/>
  <c r="Z52" i="12"/>
  <c r="AB51" i="12"/>
  <c r="Z51" i="12"/>
  <c r="AB50" i="12"/>
  <c r="Z50" i="12"/>
  <c r="AB49" i="12"/>
  <c r="Z49" i="12"/>
  <c r="AB48" i="12"/>
  <c r="Z48" i="12"/>
  <c r="AB43" i="12"/>
  <c r="Z43" i="12"/>
  <c r="AB42" i="12"/>
  <c r="AB41" i="12" s="1"/>
  <c r="Z42" i="12"/>
  <c r="AB40" i="12"/>
  <c r="Z40" i="12"/>
  <c r="AB39" i="12"/>
  <c r="Z39" i="12"/>
  <c r="AB38" i="12"/>
  <c r="Z38" i="12"/>
  <c r="AB36" i="12"/>
  <c r="Z36" i="12"/>
  <c r="AB35" i="12"/>
  <c r="Z35" i="12"/>
  <c r="AB33" i="12"/>
  <c r="Z33" i="12"/>
  <c r="AB32" i="12"/>
  <c r="Z32" i="12"/>
  <c r="AB31" i="12"/>
  <c r="Z31" i="12"/>
  <c r="AB30" i="12"/>
  <c r="Z30" i="12"/>
  <c r="AB29" i="12"/>
  <c r="Z29" i="12"/>
  <c r="AB28" i="12"/>
  <c r="Z28" i="12"/>
  <c r="AB27" i="12"/>
  <c r="Z27" i="12"/>
  <c r="AB25" i="12"/>
  <c r="Z25" i="12"/>
  <c r="AB24" i="12"/>
  <c r="Z24" i="12"/>
  <c r="AB22" i="12"/>
  <c r="Z22" i="12"/>
  <c r="AB21" i="12"/>
  <c r="Z21" i="12"/>
  <c r="AB19" i="12"/>
  <c r="Z19" i="12"/>
  <c r="AB18" i="12"/>
  <c r="Z18" i="12"/>
  <c r="AB17" i="12"/>
  <c r="Z17" i="12"/>
  <c r="AB15" i="12"/>
  <c r="Z15" i="12"/>
  <c r="AB14" i="12"/>
  <c r="Z14" i="12"/>
  <c r="O63" i="12"/>
  <c r="O54" i="12"/>
  <c r="O47" i="12"/>
  <c r="O41" i="12"/>
  <c r="O37" i="12"/>
  <c r="O34" i="12"/>
  <c r="O26" i="12"/>
  <c r="O23" i="12"/>
  <c r="O20" i="12"/>
  <c r="O16" i="12"/>
  <c r="O13" i="12"/>
  <c r="D71" i="17" l="1"/>
  <c r="F71" i="17" s="1"/>
  <c r="E11" i="18"/>
  <c r="M47" i="13"/>
  <c r="N47" i="13"/>
  <c r="M54" i="13"/>
  <c r="N54" i="13"/>
  <c r="M63" i="13"/>
  <c r="N41" i="13"/>
  <c r="N63" i="13"/>
  <c r="M13" i="13"/>
  <c r="N13" i="13"/>
  <c r="M16" i="13"/>
  <c r="N16" i="13"/>
  <c r="M20" i="13"/>
  <c r="N20" i="13"/>
  <c r="M23" i="13"/>
  <c r="N23" i="13"/>
  <c r="M26" i="13"/>
  <c r="N26" i="13"/>
  <c r="M34" i="13"/>
  <c r="N34" i="13"/>
  <c r="M37" i="13"/>
  <c r="N37" i="13"/>
  <c r="M41" i="13"/>
  <c r="Z20" i="12"/>
  <c r="AB33" i="8"/>
  <c r="Z63" i="12"/>
  <c r="AB37" i="12"/>
  <c r="Z23" i="12"/>
  <c r="AC53" i="12"/>
  <c r="AB47" i="12"/>
  <c r="Z13" i="12"/>
  <c r="N71" i="1"/>
  <c r="Z33" i="8"/>
  <c r="Z34" i="12"/>
  <c r="Z54" i="12"/>
  <c r="M71" i="12"/>
  <c r="N71" i="12"/>
  <c r="AB13" i="12"/>
  <c r="Z37" i="12"/>
  <c r="AB16" i="12"/>
  <c r="M71" i="1"/>
  <c r="Z47" i="12"/>
  <c r="Z16" i="12"/>
  <c r="AB23" i="12"/>
  <c r="Z41" i="12"/>
  <c r="O71" i="12"/>
  <c r="Z26" i="12"/>
  <c r="AB34" i="12"/>
  <c r="AB54" i="12"/>
  <c r="AB20" i="12"/>
  <c r="AB26" i="12"/>
  <c r="AB63" i="12"/>
  <c r="F11" i="18" l="1"/>
  <c r="N71" i="13"/>
  <c r="M71" i="13"/>
  <c r="Z71" i="12"/>
  <c r="AB71" i="12"/>
  <c r="I13" i="1" l="1"/>
  <c r="Z70" i="1"/>
  <c r="Z64" i="1"/>
  <c r="Z62" i="1"/>
  <c r="Z61" i="1"/>
  <c r="Z59" i="1"/>
  <c r="Z58" i="1"/>
  <c r="Z56" i="1"/>
  <c r="Z55" i="1"/>
  <c r="Z53" i="1"/>
  <c r="Z52" i="1"/>
  <c r="Z51" i="1"/>
  <c r="Z50" i="1"/>
  <c r="Z49" i="1"/>
  <c r="Z48" i="1"/>
  <c r="Z43" i="1"/>
  <c r="Z42" i="1"/>
  <c r="Z40" i="1"/>
  <c r="Z39" i="1"/>
  <c r="Z38" i="1"/>
  <c r="Z36" i="1"/>
  <c r="Z35" i="1"/>
  <c r="Z33" i="1"/>
  <c r="Z32" i="1"/>
  <c r="Z31" i="1"/>
  <c r="Z30" i="1"/>
  <c r="Z29" i="1"/>
  <c r="Z28" i="1"/>
  <c r="Z27" i="1"/>
  <c r="Z25" i="1"/>
  <c r="Z24" i="1"/>
  <c r="Z22" i="1"/>
  <c r="Z21" i="1"/>
  <c r="Z19" i="1"/>
  <c r="Z18" i="1"/>
  <c r="Z17" i="1"/>
  <c r="Z15" i="1"/>
  <c r="Z14" i="1"/>
  <c r="I63" i="12" l="1"/>
  <c r="I54" i="12"/>
  <c r="I47" i="12"/>
  <c r="I41" i="12"/>
  <c r="I37" i="12"/>
  <c r="I34" i="12"/>
  <c r="I26" i="12"/>
  <c r="I23" i="12"/>
  <c r="I20" i="12"/>
  <c r="I16" i="12"/>
  <c r="I13" i="12"/>
  <c r="I63" i="1"/>
  <c r="I54" i="1"/>
  <c r="I47" i="1"/>
  <c r="I41" i="1"/>
  <c r="I37" i="1"/>
  <c r="I34" i="1"/>
  <c r="I26" i="1"/>
  <c r="I23" i="1"/>
  <c r="I20" i="1"/>
  <c r="I16" i="1"/>
  <c r="H15" i="1"/>
  <c r="H14" i="1"/>
  <c r="F13" i="1"/>
  <c r="E13" i="1"/>
  <c r="D13" i="1"/>
  <c r="C13" i="1"/>
  <c r="C23" i="14"/>
  <c r="Y70" i="13"/>
  <c r="W70" i="13"/>
  <c r="V70" i="13"/>
  <c r="U70" i="13"/>
  <c r="T70" i="13"/>
  <c r="R70" i="13"/>
  <c r="Q70" i="13"/>
  <c r="P70" i="13"/>
  <c r="O70" i="13"/>
  <c r="K70" i="13"/>
  <c r="J70" i="13"/>
  <c r="I70" i="13"/>
  <c r="G70" i="13"/>
  <c r="F70" i="13"/>
  <c r="I70" i="14" s="1"/>
  <c r="E70" i="13"/>
  <c r="D70" i="13"/>
  <c r="Y64" i="13"/>
  <c r="W64" i="13"/>
  <c r="V64" i="13"/>
  <c r="U64" i="13"/>
  <c r="T64" i="13"/>
  <c r="R64" i="13"/>
  <c r="Q64" i="13"/>
  <c r="P64" i="13"/>
  <c r="O64" i="13"/>
  <c r="K64" i="13"/>
  <c r="J64" i="13"/>
  <c r="I64" i="13"/>
  <c r="G64" i="13"/>
  <c r="F64" i="13"/>
  <c r="I64" i="14" s="1"/>
  <c r="E64" i="13"/>
  <c r="D64" i="13"/>
  <c r="G62" i="17"/>
  <c r="I62" i="14"/>
  <c r="I61" i="14"/>
  <c r="I60" i="14"/>
  <c r="I58" i="14"/>
  <c r="I56" i="14"/>
  <c r="Y55" i="13"/>
  <c r="W55" i="13"/>
  <c r="V55" i="13"/>
  <c r="U55" i="13"/>
  <c r="T55" i="13"/>
  <c r="R55" i="13"/>
  <c r="Q55" i="13"/>
  <c r="P55" i="13"/>
  <c r="O55" i="13"/>
  <c r="K55" i="13"/>
  <c r="J55" i="13"/>
  <c r="I55" i="13"/>
  <c r="G55" i="13"/>
  <c r="F55" i="13"/>
  <c r="I55" i="14" s="1"/>
  <c r="E55" i="13"/>
  <c r="D55" i="13"/>
  <c r="Y53" i="13"/>
  <c r="W53" i="13"/>
  <c r="V53" i="13"/>
  <c r="U53" i="13"/>
  <c r="T53" i="13"/>
  <c r="R53" i="13"/>
  <c r="Q53" i="13"/>
  <c r="P53" i="13"/>
  <c r="O53" i="13"/>
  <c r="K53" i="13"/>
  <c r="J53" i="13"/>
  <c r="I53" i="13"/>
  <c r="G53" i="13"/>
  <c r="F53" i="13"/>
  <c r="I53" i="14" s="1"/>
  <c r="E53" i="13"/>
  <c r="D53" i="13"/>
  <c r="Y52" i="13"/>
  <c r="W52" i="13"/>
  <c r="V52" i="13"/>
  <c r="U52" i="13"/>
  <c r="T52" i="13"/>
  <c r="R52" i="13"/>
  <c r="Q52" i="13"/>
  <c r="P52" i="13"/>
  <c r="O52" i="13"/>
  <c r="K52" i="13"/>
  <c r="J52" i="13"/>
  <c r="I52" i="13"/>
  <c r="G52" i="13"/>
  <c r="F52" i="13"/>
  <c r="I52" i="14" s="1"/>
  <c r="E52" i="13"/>
  <c r="D52" i="13"/>
  <c r="Y51" i="13"/>
  <c r="W51" i="13"/>
  <c r="V51" i="13"/>
  <c r="U51" i="13"/>
  <c r="T51" i="13"/>
  <c r="R51" i="13"/>
  <c r="Q51" i="13"/>
  <c r="P51" i="13"/>
  <c r="O51" i="13"/>
  <c r="K51" i="13"/>
  <c r="J51" i="13"/>
  <c r="I51" i="13"/>
  <c r="G51" i="13"/>
  <c r="F51" i="13"/>
  <c r="I51" i="14" s="1"/>
  <c r="E51" i="13"/>
  <c r="D51" i="13"/>
  <c r="Y50" i="13"/>
  <c r="W50" i="13"/>
  <c r="V50" i="13"/>
  <c r="U50" i="13"/>
  <c r="T50" i="13"/>
  <c r="R50" i="13"/>
  <c r="Q50" i="13"/>
  <c r="P50" i="13"/>
  <c r="O50" i="13"/>
  <c r="K50" i="13"/>
  <c r="J50" i="13"/>
  <c r="I50" i="13"/>
  <c r="G50" i="13"/>
  <c r="F50" i="13"/>
  <c r="I50" i="14" s="1"/>
  <c r="E50" i="13"/>
  <c r="D50" i="13"/>
  <c r="Y49" i="13"/>
  <c r="W49" i="13"/>
  <c r="V49" i="13"/>
  <c r="U49" i="13"/>
  <c r="T49" i="13"/>
  <c r="R49" i="13"/>
  <c r="Q49" i="13"/>
  <c r="P49" i="13"/>
  <c r="O49" i="13"/>
  <c r="K49" i="13"/>
  <c r="J49" i="13"/>
  <c r="I49" i="13"/>
  <c r="G49" i="13"/>
  <c r="F49" i="13"/>
  <c r="I49" i="14" s="1"/>
  <c r="E49" i="13"/>
  <c r="D49" i="13"/>
  <c r="Y48" i="13"/>
  <c r="W48" i="13"/>
  <c r="V48" i="13"/>
  <c r="U48" i="13"/>
  <c r="T48" i="13"/>
  <c r="R48" i="13"/>
  <c r="Q48" i="13"/>
  <c r="P48" i="13"/>
  <c r="O48" i="13"/>
  <c r="K48" i="13"/>
  <c r="J48" i="13"/>
  <c r="I48" i="13"/>
  <c r="G48" i="13"/>
  <c r="F48" i="13"/>
  <c r="I48" i="14" s="1"/>
  <c r="E48" i="13"/>
  <c r="D48" i="13"/>
  <c r="Y44" i="13"/>
  <c r="W44" i="13"/>
  <c r="V44" i="13"/>
  <c r="U44" i="13"/>
  <c r="T44" i="13"/>
  <c r="R44" i="13"/>
  <c r="Q44" i="13"/>
  <c r="P44" i="13"/>
  <c r="O44" i="13"/>
  <c r="K44" i="13"/>
  <c r="J44" i="13"/>
  <c r="I44" i="13"/>
  <c r="Y43" i="13"/>
  <c r="W43" i="13"/>
  <c r="V43" i="13"/>
  <c r="U43" i="13"/>
  <c r="T43" i="13"/>
  <c r="R43" i="13"/>
  <c r="Q43" i="13"/>
  <c r="P43" i="13"/>
  <c r="O43" i="13"/>
  <c r="K43" i="13"/>
  <c r="J43" i="13"/>
  <c r="I43" i="13"/>
  <c r="G43" i="13"/>
  <c r="F43" i="13"/>
  <c r="I43" i="14" s="1"/>
  <c r="E43" i="13"/>
  <c r="D43" i="13"/>
  <c r="Y42" i="13"/>
  <c r="W42" i="13"/>
  <c r="V42" i="13"/>
  <c r="U42" i="13"/>
  <c r="T42" i="13"/>
  <c r="R42" i="13"/>
  <c r="Q42" i="13"/>
  <c r="P42" i="13"/>
  <c r="O42" i="13"/>
  <c r="K42" i="13"/>
  <c r="J42" i="13"/>
  <c r="I42" i="13"/>
  <c r="G42" i="13"/>
  <c r="F42" i="13"/>
  <c r="I42" i="14" s="1"/>
  <c r="E42" i="13"/>
  <c r="D42" i="13"/>
  <c r="Y40" i="13"/>
  <c r="W40" i="13"/>
  <c r="V40" i="13"/>
  <c r="U40" i="13"/>
  <c r="T40" i="13"/>
  <c r="R40" i="13"/>
  <c r="Q40" i="13"/>
  <c r="P40" i="13"/>
  <c r="O40" i="13"/>
  <c r="K40" i="13"/>
  <c r="J40" i="13"/>
  <c r="I40" i="13"/>
  <c r="G40" i="13"/>
  <c r="F40" i="13"/>
  <c r="I40" i="14" s="1"/>
  <c r="E40" i="13"/>
  <c r="D40" i="13"/>
  <c r="Y39" i="13"/>
  <c r="W39" i="13"/>
  <c r="V39" i="13"/>
  <c r="U39" i="13"/>
  <c r="T39" i="13"/>
  <c r="R39" i="13"/>
  <c r="Q39" i="13"/>
  <c r="P39" i="13"/>
  <c r="O39" i="13"/>
  <c r="K39" i="13"/>
  <c r="J39" i="13"/>
  <c r="I39" i="13"/>
  <c r="G39" i="13"/>
  <c r="F39" i="13"/>
  <c r="I39" i="14" s="1"/>
  <c r="E39" i="13"/>
  <c r="D39" i="13"/>
  <c r="Y38" i="13"/>
  <c r="W38" i="13"/>
  <c r="V38" i="13"/>
  <c r="U38" i="13"/>
  <c r="T38" i="13"/>
  <c r="R38" i="13"/>
  <c r="Q38" i="13"/>
  <c r="P38" i="13"/>
  <c r="O38" i="13"/>
  <c r="K38" i="13"/>
  <c r="J38" i="13"/>
  <c r="I38" i="13"/>
  <c r="G38" i="13"/>
  <c r="F38" i="13"/>
  <c r="I38" i="14" s="1"/>
  <c r="E38" i="13"/>
  <c r="D38" i="13"/>
  <c r="Y36" i="13"/>
  <c r="W36" i="13"/>
  <c r="V36" i="13"/>
  <c r="U36" i="13"/>
  <c r="T36" i="13"/>
  <c r="R36" i="13"/>
  <c r="Q36" i="13"/>
  <c r="P36" i="13"/>
  <c r="O36" i="13"/>
  <c r="K36" i="13"/>
  <c r="J36" i="13"/>
  <c r="I36" i="13"/>
  <c r="G36" i="13"/>
  <c r="F36" i="13"/>
  <c r="I36" i="14" s="1"/>
  <c r="E36" i="13"/>
  <c r="D36" i="13"/>
  <c r="Y35" i="13"/>
  <c r="W35" i="13"/>
  <c r="V35" i="13"/>
  <c r="U35" i="13"/>
  <c r="T35" i="13"/>
  <c r="R35" i="13"/>
  <c r="Q35" i="13"/>
  <c r="P35" i="13"/>
  <c r="O35" i="13"/>
  <c r="K35" i="13"/>
  <c r="J35" i="13"/>
  <c r="I35" i="13"/>
  <c r="G35" i="13"/>
  <c r="F35" i="13"/>
  <c r="I35" i="14" s="1"/>
  <c r="E35" i="13"/>
  <c r="D35" i="13"/>
  <c r="Y33" i="13"/>
  <c r="W33" i="13"/>
  <c r="V33" i="13"/>
  <c r="U33" i="13"/>
  <c r="T33" i="13"/>
  <c r="R33" i="13"/>
  <c r="Q33" i="13"/>
  <c r="P33" i="13"/>
  <c r="O33" i="13"/>
  <c r="K33" i="13"/>
  <c r="J33" i="13"/>
  <c r="I33" i="13"/>
  <c r="G33" i="13"/>
  <c r="F33" i="13"/>
  <c r="I33" i="14" s="1"/>
  <c r="E33" i="13"/>
  <c r="D33" i="13"/>
  <c r="Y32" i="13"/>
  <c r="W32" i="13"/>
  <c r="V32" i="13"/>
  <c r="U32" i="13"/>
  <c r="T32" i="13"/>
  <c r="R32" i="13"/>
  <c r="Q32" i="13"/>
  <c r="P32" i="13"/>
  <c r="O32" i="13"/>
  <c r="K32" i="13"/>
  <c r="J32" i="13"/>
  <c r="I32" i="13"/>
  <c r="G32" i="13"/>
  <c r="F32" i="13"/>
  <c r="I32" i="14" s="1"/>
  <c r="E32" i="13"/>
  <c r="D32" i="13"/>
  <c r="Y31" i="13"/>
  <c r="W31" i="13"/>
  <c r="V31" i="13"/>
  <c r="U31" i="13"/>
  <c r="T31" i="13"/>
  <c r="R31" i="13"/>
  <c r="Q31" i="13"/>
  <c r="P31" i="13"/>
  <c r="O31" i="13"/>
  <c r="K31" i="13"/>
  <c r="J31" i="13"/>
  <c r="I31" i="13"/>
  <c r="G31" i="13"/>
  <c r="F31" i="13"/>
  <c r="I31" i="14" s="1"/>
  <c r="E31" i="13"/>
  <c r="D31" i="13"/>
  <c r="Y30" i="13"/>
  <c r="W30" i="13"/>
  <c r="V30" i="13"/>
  <c r="U30" i="13"/>
  <c r="T30" i="13"/>
  <c r="R30" i="13"/>
  <c r="Q30" i="13"/>
  <c r="P30" i="13"/>
  <c r="O30" i="13"/>
  <c r="K30" i="13"/>
  <c r="J30" i="13"/>
  <c r="I30" i="13"/>
  <c r="G30" i="13"/>
  <c r="F30" i="13"/>
  <c r="I30" i="14" s="1"/>
  <c r="E30" i="13"/>
  <c r="D30" i="13"/>
  <c r="Y29" i="13"/>
  <c r="W29" i="13"/>
  <c r="V29" i="13"/>
  <c r="U29" i="13"/>
  <c r="T29" i="13"/>
  <c r="R29" i="13"/>
  <c r="Q29" i="13"/>
  <c r="P29" i="13"/>
  <c r="O29" i="13"/>
  <c r="K29" i="13"/>
  <c r="J29" i="13"/>
  <c r="I29" i="13"/>
  <c r="G29" i="13"/>
  <c r="F29" i="13"/>
  <c r="I29" i="14" s="1"/>
  <c r="E29" i="13"/>
  <c r="D29" i="13"/>
  <c r="Y28" i="13"/>
  <c r="W28" i="13"/>
  <c r="V28" i="13"/>
  <c r="U28" i="13"/>
  <c r="T28" i="13"/>
  <c r="R28" i="13"/>
  <c r="Q28" i="13"/>
  <c r="P28" i="13"/>
  <c r="O28" i="13"/>
  <c r="K28" i="13"/>
  <c r="J28" i="13"/>
  <c r="I28" i="13"/>
  <c r="G28" i="13"/>
  <c r="F28" i="13"/>
  <c r="I28" i="14" s="1"/>
  <c r="E28" i="13"/>
  <c r="D28" i="13"/>
  <c r="Y27" i="13"/>
  <c r="W27" i="13"/>
  <c r="V27" i="13"/>
  <c r="U27" i="13"/>
  <c r="T27" i="13"/>
  <c r="R27" i="13"/>
  <c r="Q27" i="13"/>
  <c r="P27" i="13"/>
  <c r="O27" i="13"/>
  <c r="K27" i="13"/>
  <c r="J27" i="13"/>
  <c r="I27" i="13"/>
  <c r="G27" i="13"/>
  <c r="F27" i="13"/>
  <c r="I27" i="14" s="1"/>
  <c r="E27" i="13"/>
  <c r="D27" i="13"/>
  <c r="Y25" i="13"/>
  <c r="W25" i="13"/>
  <c r="V25" i="13"/>
  <c r="U25" i="13"/>
  <c r="T25" i="13"/>
  <c r="R25" i="13"/>
  <c r="Q25" i="13"/>
  <c r="P25" i="13"/>
  <c r="O25" i="13"/>
  <c r="K25" i="13"/>
  <c r="J25" i="13"/>
  <c r="I25" i="13"/>
  <c r="G25" i="13"/>
  <c r="F25" i="13"/>
  <c r="I25" i="14" s="1"/>
  <c r="E25" i="13"/>
  <c r="D25" i="13"/>
  <c r="Y24" i="13"/>
  <c r="W24" i="13"/>
  <c r="V24" i="13"/>
  <c r="U24" i="13"/>
  <c r="T24" i="13"/>
  <c r="R24" i="13"/>
  <c r="Q24" i="13"/>
  <c r="P24" i="13"/>
  <c r="O24" i="13"/>
  <c r="K24" i="13"/>
  <c r="J24" i="13"/>
  <c r="I24" i="13"/>
  <c r="G24" i="13"/>
  <c r="F24" i="13"/>
  <c r="I24" i="14" s="1"/>
  <c r="E24" i="13"/>
  <c r="D24" i="13"/>
  <c r="Y22" i="13"/>
  <c r="W22" i="13"/>
  <c r="V22" i="13"/>
  <c r="U22" i="13"/>
  <c r="T22" i="13"/>
  <c r="R22" i="13"/>
  <c r="Q22" i="13"/>
  <c r="P22" i="13"/>
  <c r="O22" i="13"/>
  <c r="K22" i="13"/>
  <c r="J22" i="13"/>
  <c r="I22" i="13"/>
  <c r="G22" i="13"/>
  <c r="F22" i="13"/>
  <c r="I22" i="14" s="1"/>
  <c r="E22" i="13"/>
  <c r="D22" i="13"/>
  <c r="Y21" i="13"/>
  <c r="W21" i="13"/>
  <c r="V21" i="13"/>
  <c r="U21" i="13"/>
  <c r="T21" i="13"/>
  <c r="R21" i="13"/>
  <c r="Q21" i="13"/>
  <c r="P21" i="13"/>
  <c r="O21" i="13"/>
  <c r="K21" i="13"/>
  <c r="J21" i="13"/>
  <c r="I21" i="13"/>
  <c r="G21" i="13"/>
  <c r="F21" i="13"/>
  <c r="I21" i="14" s="1"/>
  <c r="E21" i="13"/>
  <c r="D21" i="13"/>
  <c r="Y19" i="13"/>
  <c r="W19" i="13"/>
  <c r="V19" i="13"/>
  <c r="U19" i="13"/>
  <c r="T19" i="13"/>
  <c r="R19" i="13"/>
  <c r="Q19" i="13"/>
  <c r="P19" i="13"/>
  <c r="O19" i="13"/>
  <c r="K19" i="13"/>
  <c r="J19" i="13"/>
  <c r="I19" i="13"/>
  <c r="G19" i="13"/>
  <c r="F19" i="13"/>
  <c r="I19" i="14" s="1"/>
  <c r="E19" i="13"/>
  <c r="D19" i="13"/>
  <c r="Y18" i="13"/>
  <c r="W18" i="13"/>
  <c r="V18" i="13"/>
  <c r="U18" i="13"/>
  <c r="T18" i="13"/>
  <c r="R18" i="13"/>
  <c r="Q18" i="13"/>
  <c r="P18" i="13"/>
  <c r="O18" i="13"/>
  <c r="K18" i="13"/>
  <c r="J18" i="13"/>
  <c r="I18" i="13"/>
  <c r="G18" i="13"/>
  <c r="F18" i="13"/>
  <c r="I18" i="14" s="1"/>
  <c r="E18" i="13"/>
  <c r="D18" i="13"/>
  <c r="Y17" i="13"/>
  <c r="W17" i="13"/>
  <c r="V17" i="13"/>
  <c r="U17" i="13"/>
  <c r="T17" i="13"/>
  <c r="R17" i="13"/>
  <c r="Q17" i="13"/>
  <c r="P17" i="13"/>
  <c r="O17" i="13"/>
  <c r="K17" i="13"/>
  <c r="J17" i="13"/>
  <c r="I17" i="13"/>
  <c r="G17" i="13"/>
  <c r="F17" i="13"/>
  <c r="I17" i="14" s="1"/>
  <c r="E17" i="13"/>
  <c r="D17" i="13"/>
  <c r="Y15" i="13"/>
  <c r="W15" i="13"/>
  <c r="V15" i="13"/>
  <c r="U15" i="13"/>
  <c r="T15" i="13"/>
  <c r="R15" i="13"/>
  <c r="Q15" i="13"/>
  <c r="P15" i="13"/>
  <c r="O15" i="13"/>
  <c r="K15" i="13"/>
  <c r="J15" i="13"/>
  <c r="I15" i="13"/>
  <c r="G15" i="13"/>
  <c r="F15" i="13"/>
  <c r="I15" i="14" s="1"/>
  <c r="E15" i="13"/>
  <c r="D15" i="13"/>
  <c r="Y14" i="13"/>
  <c r="W14" i="13"/>
  <c r="V14" i="13"/>
  <c r="U14" i="13"/>
  <c r="T14" i="13"/>
  <c r="R14" i="13"/>
  <c r="Q14" i="13"/>
  <c r="P14" i="13"/>
  <c r="O14" i="13"/>
  <c r="K14" i="13"/>
  <c r="I14" i="13"/>
  <c r="G14" i="13"/>
  <c r="I14" i="14"/>
  <c r="E14" i="13"/>
  <c r="D14" i="13"/>
  <c r="C70" i="13"/>
  <c r="C64" i="13"/>
  <c r="C55" i="13"/>
  <c r="C53" i="13"/>
  <c r="C52" i="13"/>
  <c r="C51" i="13"/>
  <c r="C50" i="13"/>
  <c r="C49" i="13"/>
  <c r="C48" i="13"/>
  <c r="C43" i="13"/>
  <c r="C42" i="13"/>
  <c r="C40" i="13"/>
  <c r="C39" i="13"/>
  <c r="C38" i="13"/>
  <c r="C36" i="13"/>
  <c r="C35" i="13"/>
  <c r="C33" i="13"/>
  <c r="C32" i="13"/>
  <c r="C31" i="13"/>
  <c r="C30" i="13"/>
  <c r="C29" i="13"/>
  <c r="C28" i="13"/>
  <c r="C27" i="13"/>
  <c r="C25" i="13"/>
  <c r="C24" i="13"/>
  <c r="C22" i="13"/>
  <c r="C21" i="13"/>
  <c r="C19" i="13"/>
  <c r="C18" i="13"/>
  <c r="C17" i="13"/>
  <c r="C15" i="13"/>
  <c r="C14" i="13"/>
  <c r="H56" i="1"/>
  <c r="H58" i="1"/>
  <c r="H59" i="1"/>
  <c r="H61" i="1"/>
  <c r="H62" i="1"/>
  <c r="H51" i="1"/>
  <c r="Y47" i="12"/>
  <c r="W47" i="12"/>
  <c r="V47" i="12"/>
  <c r="U47" i="12"/>
  <c r="T47" i="12"/>
  <c r="R47" i="12"/>
  <c r="Q47" i="12"/>
  <c r="P47" i="12"/>
  <c r="K47" i="12"/>
  <c r="J47" i="12"/>
  <c r="G47" i="12"/>
  <c r="F47" i="12"/>
  <c r="E47" i="12"/>
  <c r="D47" i="12"/>
  <c r="C47" i="12"/>
  <c r="Y47" i="1"/>
  <c r="W47" i="1"/>
  <c r="V47" i="1"/>
  <c r="U47" i="1"/>
  <c r="T47" i="1"/>
  <c r="R47" i="1"/>
  <c r="Q47" i="1"/>
  <c r="P47" i="1"/>
  <c r="O47" i="1"/>
  <c r="K47" i="1"/>
  <c r="J47" i="1"/>
  <c r="G47" i="1"/>
  <c r="F47" i="1"/>
  <c r="E47" i="1"/>
  <c r="D47" i="1"/>
  <c r="C47" i="1"/>
  <c r="D47" i="14"/>
  <c r="E47" i="14"/>
  <c r="F47" i="14"/>
  <c r="C47" i="14"/>
  <c r="G47" i="14" s="1"/>
  <c r="AD53" i="12"/>
  <c r="H53" i="1"/>
  <c r="L53" i="1"/>
  <c r="L53" i="13" s="1"/>
  <c r="S53" i="1"/>
  <c r="S53" i="13" s="1"/>
  <c r="X53" i="1"/>
  <c r="X53" i="13" s="1"/>
  <c r="Z53" i="13"/>
  <c r="AB53" i="1"/>
  <c r="AB53" i="13" s="1"/>
  <c r="AD53" i="1"/>
  <c r="E54" i="1"/>
  <c r="F54" i="1"/>
  <c r="G54" i="1"/>
  <c r="D54" i="1"/>
  <c r="J54" i="1"/>
  <c r="K54" i="1"/>
  <c r="O54" i="1"/>
  <c r="P54" i="1"/>
  <c r="Q54" i="1"/>
  <c r="R54" i="1"/>
  <c r="T54" i="1"/>
  <c r="U54" i="1"/>
  <c r="V54" i="1"/>
  <c r="W54" i="1"/>
  <c r="Y54" i="1"/>
  <c r="D54" i="14"/>
  <c r="E54" i="14"/>
  <c r="F54" i="14"/>
  <c r="C54" i="14"/>
  <c r="G54" i="14" s="1"/>
  <c r="H54" i="14" l="1"/>
  <c r="H47" i="14"/>
  <c r="AF53" i="1"/>
  <c r="AE53" i="1"/>
  <c r="I54" i="13"/>
  <c r="AF44" i="1"/>
  <c r="AE44" i="1"/>
  <c r="AE62" i="1"/>
  <c r="AF62" i="1"/>
  <c r="AF59" i="1"/>
  <c r="AE59" i="1"/>
  <c r="AF58" i="1"/>
  <c r="AE58" i="1"/>
  <c r="AF56" i="1"/>
  <c r="AE56" i="1"/>
  <c r="AE51" i="1"/>
  <c r="AF51" i="1"/>
  <c r="AE61" i="1"/>
  <c r="AF61" i="1"/>
  <c r="AD47" i="1"/>
  <c r="T47" i="13"/>
  <c r="W47" i="13"/>
  <c r="Q47" i="13"/>
  <c r="AD53" i="13"/>
  <c r="C47" i="13"/>
  <c r="D47" i="13"/>
  <c r="I47" i="13"/>
  <c r="AD47" i="12"/>
  <c r="O54" i="13"/>
  <c r="O47" i="13"/>
  <c r="X47" i="1"/>
  <c r="H47" i="12"/>
  <c r="AE47" i="12" s="1"/>
  <c r="R47" i="13"/>
  <c r="X47" i="12"/>
  <c r="X47" i="13" s="1"/>
  <c r="L47" i="12"/>
  <c r="E47" i="13"/>
  <c r="G47" i="13"/>
  <c r="U47" i="13"/>
  <c r="F47" i="13"/>
  <c r="I47" i="14" s="1"/>
  <c r="Y47" i="13"/>
  <c r="V47" i="13"/>
  <c r="J47" i="13"/>
  <c r="S47" i="12"/>
  <c r="K47" i="13"/>
  <c r="H47" i="1"/>
  <c r="AF47" i="1" s="1"/>
  <c r="H53" i="13"/>
  <c r="AE53" i="13" s="1"/>
  <c r="L47" i="1"/>
  <c r="S47" i="1"/>
  <c r="P47" i="13"/>
  <c r="AA53" i="1"/>
  <c r="S54" i="1"/>
  <c r="L54" i="1"/>
  <c r="AG54" i="1" s="1"/>
  <c r="AH60" i="1" s="1"/>
  <c r="X54" i="1"/>
  <c r="AH54" i="1" l="1"/>
  <c r="AD47" i="13"/>
  <c r="AF53" i="13"/>
  <c r="AF47" i="12"/>
  <c r="AE47" i="1"/>
  <c r="L47" i="13"/>
  <c r="H47" i="13"/>
  <c r="AF47" i="13" s="1"/>
  <c r="S47" i="13"/>
  <c r="AA53" i="13"/>
  <c r="AC53" i="1"/>
  <c r="AC53" i="13" s="1"/>
  <c r="AE47" i="13" l="1"/>
  <c r="AD14" i="1"/>
  <c r="AB14" i="1" l="1"/>
  <c r="AB14" i="13" s="1"/>
  <c r="Z14" i="13"/>
  <c r="U19" i="15" l="1"/>
  <c r="T23" i="15" l="1"/>
  <c r="T41" i="15" l="1"/>
  <c r="R41" i="15"/>
  <c r="P41" i="15"/>
  <c r="T39" i="15"/>
  <c r="R39" i="15"/>
  <c r="Q39" i="15"/>
  <c r="P39" i="15"/>
  <c r="O39" i="15"/>
  <c r="S39" i="15" s="1"/>
  <c r="T38" i="15"/>
  <c r="R38" i="15"/>
  <c r="Q38" i="15"/>
  <c r="P38" i="15"/>
  <c r="O38" i="15"/>
  <c r="S38" i="15" s="1"/>
  <c r="T37" i="15"/>
  <c r="R37" i="15"/>
  <c r="Q37" i="15"/>
  <c r="P37" i="15"/>
  <c r="O37" i="15"/>
  <c r="S37" i="15" s="1"/>
  <c r="N36" i="15"/>
  <c r="M36" i="15"/>
  <c r="L36" i="15"/>
  <c r="K36" i="15"/>
  <c r="J36" i="15"/>
  <c r="I36" i="15"/>
  <c r="H36" i="15"/>
  <c r="G36" i="15"/>
  <c r="F36" i="15"/>
  <c r="R36" i="15" s="1"/>
  <c r="E36" i="15"/>
  <c r="Q36" i="15" s="1"/>
  <c r="D36" i="15"/>
  <c r="P36" i="15" s="1"/>
  <c r="T36" i="15" s="1"/>
  <c r="C36" i="15"/>
  <c r="O36" i="15" s="1"/>
  <c r="T35" i="15"/>
  <c r="R35" i="15"/>
  <c r="Q35" i="15"/>
  <c r="P35" i="15"/>
  <c r="O35" i="15"/>
  <c r="S35" i="15" s="1"/>
  <c r="T34" i="15"/>
  <c r="R34" i="15"/>
  <c r="Q34" i="15"/>
  <c r="P34" i="15"/>
  <c r="O34" i="15"/>
  <c r="S34" i="15" s="1"/>
  <c r="T33" i="15"/>
  <c r="R33" i="15"/>
  <c r="Q33" i="15"/>
  <c r="P33" i="15"/>
  <c r="O33" i="15"/>
  <c r="S33" i="15" s="1"/>
  <c r="T32" i="15"/>
  <c r="R32" i="15"/>
  <c r="Q32" i="15"/>
  <c r="P32" i="15"/>
  <c r="O32" i="15"/>
  <c r="S32" i="15" s="1"/>
  <c r="N31" i="15"/>
  <c r="N23" i="15" s="1"/>
  <c r="M31" i="15"/>
  <c r="L31" i="15"/>
  <c r="K31" i="15"/>
  <c r="J31" i="15"/>
  <c r="I31" i="15"/>
  <c r="H31" i="15"/>
  <c r="H23" i="15" s="1"/>
  <c r="G31" i="15"/>
  <c r="F31" i="15"/>
  <c r="R31" i="15" s="1"/>
  <c r="E31" i="15"/>
  <c r="Q31" i="15" s="1"/>
  <c r="D31" i="15"/>
  <c r="P31" i="15" s="1"/>
  <c r="C31" i="15"/>
  <c r="O31" i="15" s="1"/>
  <c r="T30" i="15"/>
  <c r="R30" i="15"/>
  <c r="Q30" i="15"/>
  <c r="P30" i="15"/>
  <c r="O30" i="15"/>
  <c r="S30" i="15" s="1"/>
  <c r="T29" i="15"/>
  <c r="R29" i="15"/>
  <c r="Q29" i="15"/>
  <c r="P29" i="15"/>
  <c r="O29" i="15"/>
  <c r="S29" i="15" s="1"/>
  <c r="T28" i="15"/>
  <c r="R28" i="15"/>
  <c r="Q28" i="15"/>
  <c r="P28" i="15"/>
  <c r="O28" i="15"/>
  <c r="S28" i="15" s="1"/>
  <c r="T27" i="15"/>
  <c r="R27" i="15"/>
  <c r="Q27" i="15"/>
  <c r="P27" i="15"/>
  <c r="O27" i="15"/>
  <c r="S27" i="15" s="1"/>
  <c r="T26" i="15"/>
  <c r="R26" i="15"/>
  <c r="Q26" i="15"/>
  <c r="Q24" i="15" s="1"/>
  <c r="Q23" i="15" s="1"/>
  <c r="P26" i="15"/>
  <c r="O26" i="15"/>
  <c r="S26" i="15" s="1"/>
  <c r="T25" i="15"/>
  <c r="T24" i="15" s="1"/>
  <c r="R25" i="15"/>
  <c r="Q25" i="15"/>
  <c r="P25" i="15"/>
  <c r="O25" i="15"/>
  <c r="S25" i="15" s="1"/>
  <c r="R24" i="15"/>
  <c r="P24" i="15"/>
  <c r="N24" i="15"/>
  <c r="M24" i="15"/>
  <c r="L24" i="15"/>
  <c r="K24" i="15"/>
  <c r="J24" i="15"/>
  <c r="I24" i="15"/>
  <c r="I23" i="15" s="1"/>
  <c r="H24" i="15"/>
  <c r="G24" i="15"/>
  <c r="F24" i="15"/>
  <c r="F23" i="15" s="1"/>
  <c r="E24" i="15"/>
  <c r="E23" i="15" s="1"/>
  <c r="D24" i="15"/>
  <c r="C24" i="15"/>
  <c r="C23" i="15" s="1"/>
  <c r="M23" i="15"/>
  <c r="L23" i="15"/>
  <c r="K23" i="15"/>
  <c r="J23" i="15"/>
  <c r="G23" i="15"/>
  <c r="D23" i="15"/>
  <c r="R19" i="15"/>
  <c r="P19" i="15"/>
  <c r="T19" i="15" s="1"/>
  <c r="Q18" i="15"/>
  <c r="O18" i="15"/>
  <c r="S18" i="15" s="1"/>
  <c r="R17" i="15"/>
  <c r="Q17" i="15"/>
  <c r="P17" i="15"/>
  <c r="T17" i="15" s="1"/>
  <c r="O17" i="15"/>
  <c r="S17" i="15" s="1"/>
  <c r="T13" i="15"/>
  <c r="R13" i="15"/>
  <c r="P13" i="15"/>
  <c r="Q12" i="15"/>
  <c r="O12" i="15"/>
  <c r="S12" i="15" s="1"/>
  <c r="U13" i="15" s="1"/>
  <c r="R11" i="15"/>
  <c r="Q11" i="15"/>
  <c r="P11" i="15"/>
  <c r="T11" i="15" s="1"/>
  <c r="O11" i="15"/>
  <c r="C6" i="15"/>
  <c r="C5" i="15"/>
  <c r="B4" i="13"/>
  <c r="H70" i="12"/>
  <c r="H64" i="12"/>
  <c r="G63" i="12"/>
  <c r="F63" i="12"/>
  <c r="E63" i="12"/>
  <c r="D63" i="12"/>
  <c r="C63" i="12"/>
  <c r="H62" i="12"/>
  <c r="H61" i="12"/>
  <c r="H59" i="12"/>
  <c r="H58" i="12"/>
  <c r="H56" i="12"/>
  <c r="H55" i="12"/>
  <c r="G54" i="12"/>
  <c r="G54" i="13" s="1"/>
  <c r="F54" i="12"/>
  <c r="F54" i="13" s="1"/>
  <c r="I54" i="14" s="1"/>
  <c r="E54" i="12"/>
  <c r="E54" i="13" s="1"/>
  <c r="D54" i="12"/>
  <c r="D54" i="13" s="1"/>
  <c r="C54" i="12"/>
  <c r="H52" i="12"/>
  <c r="H51" i="12"/>
  <c r="H50" i="12"/>
  <c r="H49" i="12"/>
  <c r="H48" i="12"/>
  <c r="H43" i="12"/>
  <c r="H42" i="12"/>
  <c r="AF42" i="12" s="1"/>
  <c r="G41" i="12"/>
  <c r="F41" i="12"/>
  <c r="E41" i="12"/>
  <c r="D41" i="12"/>
  <c r="C41" i="12"/>
  <c r="H40" i="12"/>
  <c r="H39" i="12"/>
  <c r="H38" i="12"/>
  <c r="G37" i="12"/>
  <c r="F37" i="12"/>
  <c r="E37" i="12"/>
  <c r="D37" i="12"/>
  <c r="C37" i="12"/>
  <c r="H36" i="12"/>
  <c r="H35" i="12"/>
  <c r="G34" i="12"/>
  <c r="F34" i="12"/>
  <c r="E34" i="12"/>
  <c r="D34" i="12"/>
  <c r="C34" i="12"/>
  <c r="H33" i="12"/>
  <c r="H32" i="12"/>
  <c r="H31" i="12"/>
  <c r="H30" i="12"/>
  <c r="H29" i="12"/>
  <c r="H28" i="12"/>
  <c r="H27" i="12"/>
  <c r="G26" i="12"/>
  <c r="F26" i="12"/>
  <c r="E26" i="12"/>
  <c r="D26" i="12"/>
  <c r="C26" i="12"/>
  <c r="H25" i="12"/>
  <c r="H24" i="12"/>
  <c r="G23" i="12"/>
  <c r="F23" i="12"/>
  <c r="E23" i="12"/>
  <c r="D23" i="12"/>
  <c r="C23" i="12"/>
  <c r="H22" i="12"/>
  <c r="H21" i="12"/>
  <c r="G20" i="12"/>
  <c r="F20" i="12"/>
  <c r="E20" i="12"/>
  <c r="D20" i="12"/>
  <c r="C20" i="12"/>
  <c r="H19" i="12"/>
  <c r="H18" i="12"/>
  <c r="H17" i="12"/>
  <c r="G16" i="12"/>
  <c r="F16" i="12"/>
  <c r="E16" i="12"/>
  <c r="D16" i="12"/>
  <c r="C16" i="12"/>
  <c r="H15" i="12"/>
  <c r="H14" i="12"/>
  <c r="H14" i="13" s="1"/>
  <c r="G13" i="12"/>
  <c r="F13" i="12"/>
  <c r="F13" i="13" s="1"/>
  <c r="E13" i="12"/>
  <c r="E13" i="13" s="1"/>
  <c r="D13" i="12"/>
  <c r="D13" i="13" s="1"/>
  <c r="C13" i="12"/>
  <c r="G63" i="1"/>
  <c r="F63" i="1"/>
  <c r="F63" i="13" s="1"/>
  <c r="E63" i="1"/>
  <c r="D63" i="1"/>
  <c r="G41" i="1"/>
  <c r="F41" i="1"/>
  <c r="E41" i="1"/>
  <c r="D41" i="1"/>
  <c r="G37" i="1"/>
  <c r="F37" i="1"/>
  <c r="E37" i="1"/>
  <c r="E37" i="13" s="1"/>
  <c r="D37" i="1"/>
  <c r="G34" i="1"/>
  <c r="F34" i="1"/>
  <c r="E34" i="1"/>
  <c r="D34" i="1"/>
  <c r="G26" i="1"/>
  <c r="F26" i="1"/>
  <c r="E26" i="1"/>
  <c r="D26" i="1"/>
  <c r="G23" i="1"/>
  <c r="F23" i="1"/>
  <c r="E23" i="1"/>
  <c r="D23" i="1"/>
  <c r="G20" i="1"/>
  <c r="F20" i="1"/>
  <c r="E20" i="1"/>
  <c r="D20" i="1"/>
  <c r="G16" i="1"/>
  <c r="G16" i="13" s="1"/>
  <c r="F16" i="1"/>
  <c r="F16" i="13" s="1"/>
  <c r="E16" i="1"/>
  <c r="E16" i="13" s="1"/>
  <c r="D16" i="1"/>
  <c r="D16" i="13" s="1"/>
  <c r="G13" i="1"/>
  <c r="D63" i="14"/>
  <c r="E63" i="14"/>
  <c r="F63" i="14"/>
  <c r="D41" i="14"/>
  <c r="E41" i="14"/>
  <c r="F41" i="14"/>
  <c r="D37" i="14"/>
  <c r="E37" i="14"/>
  <c r="F37" i="14"/>
  <c r="D34" i="14"/>
  <c r="E34" i="14"/>
  <c r="F34" i="14"/>
  <c r="D26" i="14"/>
  <c r="E26" i="14"/>
  <c r="F26" i="14"/>
  <c r="D23" i="14"/>
  <c r="E23" i="14"/>
  <c r="G23" i="14" s="1"/>
  <c r="F23" i="14"/>
  <c r="D20" i="14"/>
  <c r="E20" i="14"/>
  <c r="F20" i="14"/>
  <c r="D16" i="14"/>
  <c r="E16" i="14"/>
  <c r="F16" i="14"/>
  <c r="D13" i="14"/>
  <c r="E13" i="14"/>
  <c r="E71" i="14" s="1"/>
  <c r="F13" i="14"/>
  <c r="C16" i="14"/>
  <c r="G16" i="14" s="1"/>
  <c r="C63" i="14"/>
  <c r="C41" i="14"/>
  <c r="C37" i="14"/>
  <c r="C34" i="14"/>
  <c r="C26" i="14"/>
  <c r="C20" i="14"/>
  <c r="C13" i="14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C7" i="14"/>
  <c r="C6" i="14"/>
  <c r="A58" i="14" l="1"/>
  <c r="AF57" i="13"/>
  <c r="AE57" i="13"/>
  <c r="G41" i="13"/>
  <c r="D63" i="13"/>
  <c r="I16" i="14"/>
  <c r="G63" i="14"/>
  <c r="I63" i="14" s="1"/>
  <c r="H13" i="14"/>
  <c r="H20" i="14"/>
  <c r="G20" i="14"/>
  <c r="H16" i="14"/>
  <c r="G26" i="14"/>
  <c r="H26" i="14"/>
  <c r="G13" i="14"/>
  <c r="I13" i="14" s="1"/>
  <c r="G34" i="14"/>
  <c r="G41" i="14"/>
  <c r="H23" i="14"/>
  <c r="H34" i="14"/>
  <c r="H37" i="14"/>
  <c r="H41" i="14"/>
  <c r="G37" i="14"/>
  <c r="H63" i="14"/>
  <c r="F71" i="14"/>
  <c r="D71" i="14"/>
  <c r="C71" i="14"/>
  <c r="G71" i="14" s="1"/>
  <c r="AE62" i="12"/>
  <c r="AF62" i="12"/>
  <c r="AE64" i="12"/>
  <c r="AF64" i="12"/>
  <c r="AE43" i="12"/>
  <c r="AF43" i="12"/>
  <c r="H44" i="13"/>
  <c r="AF48" i="12"/>
  <c r="AE48" i="12"/>
  <c r="AE52" i="12"/>
  <c r="AF52" i="12"/>
  <c r="AF59" i="12"/>
  <c r="AE59" i="12"/>
  <c r="AF49" i="12"/>
  <c r="AE49" i="12"/>
  <c r="AF50" i="12"/>
  <c r="AE50" i="12"/>
  <c r="H51" i="13"/>
  <c r="AF51" i="12"/>
  <c r="AE51" i="12"/>
  <c r="AF55" i="12"/>
  <c r="AE55" i="12"/>
  <c r="AF56" i="12"/>
  <c r="AE56" i="12"/>
  <c r="AF58" i="12"/>
  <c r="AE58" i="12"/>
  <c r="AF61" i="12"/>
  <c r="AE61" i="12"/>
  <c r="G26" i="13"/>
  <c r="G23" i="13"/>
  <c r="G34" i="13"/>
  <c r="D23" i="13"/>
  <c r="D41" i="13"/>
  <c r="F41" i="13"/>
  <c r="E41" i="13"/>
  <c r="E63" i="13"/>
  <c r="G63" i="13"/>
  <c r="F34" i="13"/>
  <c r="F26" i="13"/>
  <c r="I26" i="14" s="1"/>
  <c r="E23" i="13"/>
  <c r="D26" i="13"/>
  <c r="E20" i="13"/>
  <c r="F37" i="13"/>
  <c r="E26" i="13"/>
  <c r="D20" i="13"/>
  <c r="D34" i="13"/>
  <c r="E34" i="13"/>
  <c r="F20" i="13"/>
  <c r="I20" i="14" s="1"/>
  <c r="G20" i="13"/>
  <c r="D37" i="13"/>
  <c r="F23" i="13"/>
  <c r="I23" i="14" s="1"/>
  <c r="G13" i="13"/>
  <c r="G37" i="13"/>
  <c r="H63" i="12"/>
  <c r="AE63" i="12" s="1"/>
  <c r="C71" i="12"/>
  <c r="H37" i="12"/>
  <c r="D71" i="12"/>
  <c r="F71" i="12"/>
  <c r="H23" i="12"/>
  <c r="H13" i="12"/>
  <c r="H41" i="12"/>
  <c r="H54" i="12"/>
  <c r="AE54" i="12" s="1"/>
  <c r="H20" i="12"/>
  <c r="H26" i="12"/>
  <c r="H34" i="12"/>
  <c r="E71" i="12"/>
  <c r="G71" i="12"/>
  <c r="F71" i="1"/>
  <c r="O24" i="15"/>
  <c r="O23" i="15" s="1"/>
  <c r="S11" i="15"/>
  <c r="T31" i="15"/>
  <c r="P23" i="15"/>
  <c r="R23" i="15"/>
  <c r="S24" i="15"/>
  <c r="S36" i="15"/>
  <c r="S31" i="15"/>
  <c r="H16" i="12"/>
  <c r="A71" i="14" l="1"/>
  <c r="I34" i="14"/>
  <c r="I41" i="14"/>
  <c r="I37" i="14"/>
  <c r="H71" i="14"/>
  <c r="AE51" i="13"/>
  <c r="AF51" i="13"/>
  <c r="AF56" i="13"/>
  <c r="AE56" i="13"/>
  <c r="AF59" i="13"/>
  <c r="AE59" i="13"/>
  <c r="AE44" i="13"/>
  <c r="AF44" i="13"/>
  <c r="AE58" i="13"/>
  <c r="AF58" i="13"/>
  <c r="F71" i="13"/>
  <c r="I71" i="14" s="1"/>
  <c r="H71" i="12"/>
  <c r="S23" i="15"/>
  <c r="X28" i="1"/>
  <c r="X30" i="1"/>
  <c r="Z44" i="13"/>
  <c r="Z43" i="13"/>
  <c r="AF70" i="12" l="1"/>
  <c r="AE70" i="12"/>
  <c r="AE42" i="12"/>
  <c r="AF40" i="12"/>
  <c r="AE40" i="12"/>
  <c r="AF39" i="12"/>
  <c r="AE39" i="12"/>
  <c r="AF38" i="12"/>
  <c r="AE38" i="12"/>
  <c r="AF36" i="12"/>
  <c r="AE36" i="12"/>
  <c r="AF35" i="12"/>
  <c r="AE35" i="12"/>
  <c r="AF33" i="12"/>
  <c r="AE33" i="12"/>
  <c r="AF32" i="12"/>
  <c r="AE32" i="12"/>
  <c r="AF31" i="12"/>
  <c r="AE31" i="12"/>
  <c r="AF30" i="12"/>
  <c r="AE30" i="12"/>
  <c r="AF29" i="12"/>
  <c r="AE29" i="12"/>
  <c r="AF28" i="12"/>
  <c r="AE28" i="12"/>
  <c r="AF27" i="12"/>
  <c r="AE27" i="12"/>
  <c r="AF25" i="12"/>
  <c r="AE25" i="12"/>
  <c r="AF24" i="12"/>
  <c r="AE24" i="12"/>
  <c r="AF22" i="12"/>
  <c r="AE22" i="12"/>
  <c r="AF21" i="12"/>
  <c r="AE21" i="12"/>
  <c r="AF19" i="12"/>
  <c r="AE19" i="12"/>
  <c r="AF18" i="12"/>
  <c r="AE18" i="12"/>
  <c r="AF17" i="12"/>
  <c r="AE17" i="12"/>
  <c r="AF15" i="12"/>
  <c r="AE15" i="12"/>
  <c r="AF14" i="12"/>
  <c r="AE14" i="12"/>
  <c r="AD25" i="12"/>
  <c r="X25" i="12"/>
  <c r="S25" i="12"/>
  <c r="AA25" i="12" s="1"/>
  <c r="AC25" i="12" s="1"/>
  <c r="L25" i="12"/>
  <c r="AD24" i="12"/>
  <c r="X24" i="12"/>
  <c r="S24" i="12"/>
  <c r="AA24" i="12" s="1"/>
  <c r="L24" i="12"/>
  <c r="L25" i="1"/>
  <c r="L24" i="1"/>
  <c r="AD25" i="1"/>
  <c r="AD24" i="1"/>
  <c r="X25" i="1"/>
  <c r="X24" i="1"/>
  <c r="S25" i="1"/>
  <c r="S24" i="1"/>
  <c r="AD24" i="13" l="1"/>
  <c r="S25" i="13"/>
  <c r="X25" i="13"/>
  <c r="L24" i="13"/>
  <c r="L25" i="13"/>
  <c r="AC24" i="12"/>
  <c r="AA23" i="12"/>
  <c r="AC23" i="12" s="1"/>
  <c r="S24" i="13"/>
  <c r="X24" i="13"/>
  <c r="AD25" i="13"/>
  <c r="Y33" i="8"/>
  <c r="W33" i="8"/>
  <c r="V33" i="8"/>
  <c r="U33" i="8"/>
  <c r="T33" i="8"/>
  <c r="R33" i="8"/>
  <c r="Q33" i="8"/>
  <c r="P33" i="8"/>
  <c r="K33" i="8"/>
  <c r="J33" i="8"/>
  <c r="I33" i="8"/>
  <c r="G33" i="8"/>
  <c r="F33" i="8"/>
  <c r="E33" i="8"/>
  <c r="D33" i="8"/>
  <c r="C33" i="8"/>
  <c r="S13" i="8"/>
  <c r="AA13" i="8" s="1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U24" i="15"/>
  <c r="U23" i="15"/>
  <c r="U12" i="15"/>
  <c r="U18" i="15"/>
  <c r="A27" i="13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D70" i="12"/>
  <c r="X70" i="12"/>
  <c r="S70" i="12"/>
  <c r="AA70" i="12" s="1"/>
  <c r="AC70" i="12" s="1"/>
  <c r="L70" i="12"/>
  <c r="AD64" i="12"/>
  <c r="X64" i="12"/>
  <c r="S64" i="12"/>
  <c r="AA64" i="12" s="1"/>
  <c r="L64" i="12"/>
  <c r="Y63" i="12"/>
  <c r="W63" i="12"/>
  <c r="V63" i="12"/>
  <c r="U63" i="12"/>
  <c r="T63" i="12"/>
  <c r="R63" i="12"/>
  <c r="Q63" i="12"/>
  <c r="P63" i="12"/>
  <c r="K63" i="12"/>
  <c r="J63" i="12"/>
  <c r="AF63" i="12" s="1"/>
  <c r="AD62" i="12"/>
  <c r="X62" i="12"/>
  <c r="S62" i="12"/>
  <c r="AA62" i="12" s="1"/>
  <c r="AC62" i="12" s="1"/>
  <c r="L62" i="12"/>
  <c r="AD61" i="12"/>
  <c r="X61" i="12"/>
  <c r="S61" i="12"/>
  <c r="L61" i="12"/>
  <c r="AD59" i="12"/>
  <c r="X59" i="12"/>
  <c r="S59" i="12"/>
  <c r="AA59" i="12" s="1"/>
  <c r="AC59" i="12" s="1"/>
  <c r="L59" i="12"/>
  <c r="AG59" i="12" s="1"/>
  <c r="AD58" i="12"/>
  <c r="X58" i="12"/>
  <c r="S58" i="12"/>
  <c r="AA58" i="12" s="1"/>
  <c r="AC58" i="12" s="1"/>
  <c r="L58" i="12"/>
  <c r="AG58" i="12" s="1"/>
  <c r="AD56" i="12"/>
  <c r="X56" i="12"/>
  <c r="S56" i="12"/>
  <c r="L56" i="12"/>
  <c r="AD55" i="12"/>
  <c r="X55" i="12"/>
  <c r="S55" i="12"/>
  <c r="AA55" i="12" s="1"/>
  <c r="L55" i="12"/>
  <c r="AG55" i="12" s="1"/>
  <c r="Y54" i="12"/>
  <c r="Y54" i="13" s="1"/>
  <c r="W54" i="12"/>
  <c r="W54" i="13" s="1"/>
  <c r="V54" i="12"/>
  <c r="V54" i="13" s="1"/>
  <c r="U54" i="12"/>
  <c r="U54" i="13" s="1"/>
  <c r="T54" i="12"/>
  <c r="T54" i="13" s="1"/>
  <c r="R54" i="12"/>
  <c r="R54" i="13" s="1"/>
  <c r="Q54" i="12"/>
  <c r="P54" i="12"/>
  <c r="K54" i="12"/>
  <c r="K54" i="13" s="1"/>
  <c r="J54" i="12"/>
  <c r="AD52" i="12"/>
  <c r="X52" i="12"/>
  <c r="S52" i="12"/>
  <c r="AA52" i="12" s="1"/>
  <c r="AC52" i="12" s="1"/>
  <c r="L52" i="12"/>
  <c r="AD51" i="12"/>
  <c r="X51" i="12"/>
  <c r="S51" i="12"/>
  <c r="AA51" i="12" s="1"/>
  <c r="AC51" i="12" s="1"/>
  <c r="L51" i="12"/>
  <c r="AD50" i="12"/>
  <c r="X50" i="12"/>
  <c r="S50" i="12"/>
  <c r="AA50" i="12" s="1"/>
  <c r="AC50" i="12" s="1"/>
  <c r="L50" i="12"/>
  <c r="AD49" i="12"/>
  <c r="X49" i="12"/>
  <c r="S49" i="12"/>
  <c r="AA49" i="12" s="1"/>
  <c r="AC49" i="12" s="1"/>
  <c r="L49" i="12"/>
  <c r="AD48" i="12"/>
  <c r="X48" i="12"/>
  <c r="S48" i="12"/>
  <c r="AA48" i="12" s="1"/>
  <c r="L48" i="12"/>
  <c r="AD43" i="12"/>
  <c r="X43" i="12"/>
  <c r="S43" i="12"/>
  <c r="AC43" i="12" s="1"/>
  <c r="AD42" i="12"/>
  <c r="X42" i="12"/>
  <c r="S42" i="12"/>
  <c r="L42" i="12"/>
  <c r="Y41" i="12"/>
  <c r="W41" i="12"/>
  <c r="V41" i="12"/>
  <c r="U41" i="12"/>
  <c r="T41" i="12"/>
  <c r="R41" i="12"/>
  <c r="Q41" i="12"/>
  <c r="P41" i="12"/>
  <c r="K41" i="12"/>
  <c r="J41" i="12"/>
  <c r="AF41" i="12" s="1"/>
  <c r="AE41" i="12"/>
  <c r="AD40" i="12"/>
  <c r="X40" i="12"/>
  <c r="S40" i="12"/>
  <c r="AA40" i="12" s="1"/>
  <c r="AC40" i="12" s="1"/>
  <c r="L40" i="12"/>
  <c r="AD39" i="12"/>
  <c r="X39" i="12"/>
  <c r="S39" i="12"/>
  <c r="AA39" i="12" s="1"/>
  <c r="AC39" i="12" s="1"/>
  <c r="L39" i="12"/>
  <c r="AD38" i="12"/>
  <c r="X38" i="12"/>
  <c r="S38" i="12"/>
  <c r="AA38" i="12" s="1"/>
  <c r="L38" i="12"/>
  <c r="Y37" i="12"/>
  <c r="W37" i="12"/>
  <c r="V37" i="12"/>
  <c r="U37" i="12"/>
  <c r="T37" i="12"/>
  <c r="R37" i="12"/>
  <c r="Q37" i="12"/>
  <c r="P37" i="12"/>
  <c r="K37" i="12"/>
  <c r="J37" i="12"/>
  <c r="AF37" i="12" s="1"/>
  <c r="AE37" i="12"/>
  <c r="AD36" i="12"/>
  <c r="X36" i="12"/>
  <c r="S36" i="12"/>
  <c r="AA36" i="12" s="1"/>
  <c r="AC36" i="12" s="1"/>
  <c r="L36" i="12"/>
  <c r="AD35" i="12"/>
  <c r="X35" i="12"/>
  <c r="S35" i="12"/>
  <c r="AA35" i="12" s="1"/>
  <c r="L35" i="12"/>
  <c r="Y34" i="12"/>
  <c r="W34" i="12"/>
  <c r="V34" i="12"/>
  <c r="U34" i="12"/>
  <c r="T34" i="12"/>
  <c r="R34" i="12"/>
  <c r="Q34" i="12"/>
  <c r="P34" i="12"/>
  <c r="K34" i="12"/>
  <c r="J34" i="12"/>
  <c r="AE34" i="12"/>
  <c r="AD33" i="12"/>
  <c r="X33" i="12"/>
  <c r="S33" i="12"/>
  <c r="AA33" i="12" s="1"/>
  <c r="AC33" i="12" s="1"/>
  <c r="L33" i="12"/>
  <c r="AD32" i="12"/>
  <c r="X32" i="12"/>
  <c r="S32" i="12"/>
  <c r="AA32" i="12" s="1"/>
  <c r="AC32" i="12" s="1"/>
  <c r="L32" i="12"/>
  <c r="AD31" i="12"/>
  <c r="X31" i="12"/>
  <c r="S31" i="12"/>
  <c r="AA31" i="12" s="1"/>
  <c r="AC31" i="12" s="1"/>
  <c r="L31" i="12"/>
  <c r="AD30" i="12"/>
  <c r="X30" i="12"/>
  <c r="X30" i="13" s="1"/>
  <c r="S30" i="12"/>
  <c r="AA30" i="12" s="1"/>
  <c r="AC30" i="12" s="1"/>
  <c r="L30" i="12"/>
  <c r="AD29" i="12"/>
  <c r="X29" i="12"/>
  <c r="S29" i="12"/>
  <c r="AA29" i="12" s="1"/>
  <c r="L29" i="12"/>
  <c r="AD28" i="12"/>
  <c r="X28" i="12"/>
  <c r="X28" i="13" s="1"/>
  <c r="S28" i="12"/>
  <c r="AA28" i="12" s="1"/>
  <c r="AC28" i="12" s="1"/>
  <c r="L28" i="12"/>
  <c r="AD27" i="12"/>
  <c r="X27" i="12"/>
  <c r="S27" i="12"/>
  <c r="AA27" i="12" s="1"/>
  <c r="AC27" i="12" s="1"/>
  <c r="L27" i="12"/>
  <c r="A27" i="12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Y26" i="12"/>
  <c r="W26" i="12"/>
  <c r="V26" i="12"/>
  <c r="U26" i="12"/>
  <c r="T26" i="12"/>
  <c r="R26" i="12"/>
  <c r="Q26" i="12"/>
  <c r="P26" i="12"/>
  <c r="K26" i="12"/>
  <c r="J26" i="12"/>
  <c r="AF26" i="12" s="1"/>
  <c r="AE26" i="12"/>
  <c r="Y23" i="12"/>
  <c r="W23" i="12"/>
  <c r="V23" i="12"/>
  <c r="U23" i="12"/>
  <c r="T23" i="12"/>
  <c r="R23" i="12"/>
  <c r="Q23" i="12"/>
  <c r="P23" i="12"/>
  <c r="K23" i="12"/>
  <c r="J23" i="12"/>
  <c r="AF23" i="12" s="1"/>
  <c r="AE23" i="12"/>
  <c r="AD22" i="12"/>
  <c r="X22" i="12"/>
  <c r="S22" i="12"/>
  <c r="AA22" i="12" s="1"/>
  <c r="AC22" i="12" s="1"/>
  <c r="L22" i="12"/>
  <c r="AD21" i="12"/>
  <c r="X21" i="12"/>
  <c r="S21" i="12"/>
  <c r="AA21" i="12" s="1"/>
  <c r="L21" i="12"/>
  <c r="Y20" i="12"/>
  <c r="W20" i="12"/>
  <c r="V20" i="12"/>
  <c r="U20" i="12"/>
  <c r="T20" i="12"/>
  <c r="R20" i="12"/>
  <c r="Q20" i="12"/>
  <c r="P20" i="12"/>
  <c r="K20" i="12"/>
  <c r="J20" i="12"/>
  <c r="AE20" i="12"/>
  <c r="AD19" i="12"/>
  <c r="X19" i="12"/>
  <c r="S19" i="12"/>
  <c r="AA19" i="12" s="1"/>
  <c r="AC19" i="12" s="1"/>
  <c r="L19" i="12"/>
  <c r="AD18" i="12"/>
  <c r="X18" i="12"/>
  <c r="S18" i="12"/>
  <c r="AA18" i="12" s="1"/>
  <c r="AC18" i="12" s="1"/>
  <c r="L18" i="12"/>
  <c r="AD17" i="12"/>
  <c r="X17" i="12"/>
  <c r="S17" i="12"/>
  <c r="AA17" i="12" s="1"/>
  <c r="L17" i="12"/>
  <c r="Y16" i="12"/>
  <c r="W16" i="12"/>
  <c r="V16" i="12"/>
  <c r="U16" i="12"/>
  <c r="T16" i="12"/>
  <c r="R16" i="12"/>
  <c r="Q16" i="12"/>
  <c r="P16" i="12"/>
  <c r="K16" i="12"/>
  <c r="J16" i="12"/>
  <c r="AF16" i="12" s="1"/>
  <c r="AE16" i="12"/>
  <c r="AD15" i="12"/>
  <c r="X15" i="12"/>
  <c r="S15" i="12"/>
  <c r="AA15" i="12" s="1"/>
  <c r="AC15" i="12" s="1"/>
  <c r="L15" i="12"/>
  <c r="AD14" i="12"/>
  <c r="AD14" i="13" s="1"/>
  <c r="X14" i="12"/>
  <c r="S14" i="12"/>
  <c r="AA14" i="12" s="1"/>
  <c r="L14" i="12"/>
  <c r="Y13" i="12"/>
  <c r="W13" i="12"/>
  <c r="V13" i="12"/>
  <c r="U13" i="12"/>
  <c r="T13" i="12"/>
  <c r="R13" i="12"/>
  <c r="Q13" i="12"/>
  <c r="P13" i="12"/>
  <c r="K13" i="12"/>
  <c r="J13" i="12"/>
  <c r="AE13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B17" i="1"/>
  <c r="AB17" i="13" s="1"/>
  <c r="Z17" i="13"/>
  <c r="AB70" i="1"/>
  <c r="AB70" i="13" s="1"/>
  <c r="Z70" i="13"/>
  <c r="AB64" i="1"/>
  <c r="AB64" i="13" s="1"/>
  <c r="Z64" i="13"/>
  <c r="AB62" i="1"/>
  <c r="AB61" i="1"/>
  <c r="AB59" i="1"/>
  <c r="AB58" i="1"/>
  <c r="AB56" i="1"/>
  <c r="AB55" i="1"/>
  <c r="AB55" i="13" s="1"/>
  <c r="Z55" i="13"/>
  <c r="AB52" i="1"/>
  <c r="AB52" i="13" s="1"/>
  <c r="Z52" i="13"/>
  <c r="AB51" i="1"/>
  <c r="AB51" i="13" s="1"/>
  <c r="Z51" i="13"/>
  <c r="AB50" i="1"/>
  <c r="AB50" i="13" s="1"/>
  <c r="Z50" i="13"/>
  <c r="AB49" i="1"/>
  <c r="AB49" i="13" s="1"/>
  <c r="Z49" i="13"/>
  <c r="AB48" i="1"/>
  <c r="AB44" i="13"/>
  <c r="AB43" i="1"/>
  <c r="AB43" i="13" s="1"/>
  <c r="AB42" i="1"/>
  <c r="AB42" i="13" s="1"/>
  <c r="Z42" i="13"/>
  <c r="AB40" i="1"/>
  <c r="AB40" i="13" s="1"/>
  <c r="Z40" i="13"/>
  <c r="AB39" i="1"/>
  <c r="AB39" i="13" s="1"/>
  <c r="Z39" i="13"/>
  <c r="AB38" i="1"/>
  <c r="AB38" i="13" s="1"/>
  <c r="Z38" i="13"/>
  <c r="AB36" i="1"/>
  <c r="AB36" i="13" s="1"/>
  <c r="Z36" i="13"/>
  <c r="AB35" i="1"/>
  <c r="AB35" i="13" s="1"/>
  <c r="Z35" i="13"/>
  <c r="AB33" i="1"/>
  <c r="AB33" i="13" s="1"/>
  <c r="Z33" i="13"/>
  <c r="AB32" i="1"/>
  <c r="AB32" i="13" s="1"/>
  <c r="Z32" i="13"/>
  <c r="AB31" i="1"/>
  <c r="AB31" i="13" s="1"/>
  <c r="Z31" i="13"/>
  <c r="AB30" i="1"/>
  <c r="AB30" i="13" s="1"/>
  <c r="Z30" i="13"/>
  <c r="AB29" i="1"/>
  <c r="AB29" i="13" s="1"/>
  <c r="Z29" i="13"/>
  <c r="AB28" i="1"/>
  <c r="AB28" i="13" s="1"/>
  <c r="Z28" i="13"/>
  <c r="AB27" i="1"/>
  <c r="AB27" i="13" s="1"/>
  <c r="Z27" i="13"/>
  <c r="AB25" i="1"/>
  <c r="AB25" i="13" s="1"/>
  <c r="AA25" i="1"/>
  <c r="Z25" i="13"/>
  <c r="AB24" i="1"/>
  <c r="AB24" i="13" s="1"/>
  <c r="AA24" i="1"/>
  <c r="Z24" i="13"/>
  <c r="AB22" i="1"/>
  <c r="AB22" i="13" s="1"/>
  <c r="Z22" i="13"/>
  <c r="AB21" i="1"/>
  <c r="AB21" i="13" s="1"/>
  <c r="Z21" i="13"/>
  <c r="AB19" i="1"/>
  <c r="AB19" i="13" s="1"/>
  <c r="Z19" i="13"/>
  <c r="AB18" i="1"/>
  <c r="AB18" i="13" s="1"/>
  <c r="Z18" i="13"/>
  <c r="AB15" i="1"/>
  <c r="AB15" i="13" s="1"/>
  <c r="Z15" i="13"/>
  <c r="A68" i="13" l="1"/>
  <c r="AG61" i="12"/>
  <c r="AG60" i="13"/>
  <c r="AA61" i="12"/>
  <c r="AA56" i="12"/>
  <c r="AG56" i="12"/>
  <c r="AF54" i="12"/>
  <c r="AF15" i="8"/>
  <c r="AE15" i="8"/>
  <c r="AF27" i="8"/>
  <c r="AE27" i="8"/>
  <c r="AF16" i="8"/>
  <c r="AE16" i="8"/>
  <c r="AF28" i="8"/>
  <c r="AE28" i="8"/>
  <c r="AF30" i="8"/>
  <c r="AE30" i="8"/>
  <c r="AE26" i="8"/>
  <c r="AF26" i="8"/>
  <c r="AF29" i="8"/>
  <c r="AE29" i="8"/>
  <c r="AF19" i="8"/>
  <c r="AE19" i="8"/>
  <c r="AF31" i="8"/>
  <c r="AE31" i="8"/>
  <c r="AE20" i="8"/>
  <c r="AF20" i="8"/>
  <c r="AF32" i="8"/>
  <c r="AE32" i="8"/>
  <c r="AF25" i="8"/>
  <c r="AE25" i="8"/>
  <c r="AF17" i="8"/>
  <c r="AE17" i="8"/>
  <c r="AE21" i="8"/>
  <c r="AF21" i="8"/>
  <c r="AC13" i="8"/>
  <c r="AF18" i="8"/>
  <c r="AE18" i="8"/>
  <c r="AF22" i="8"/>
  <c r="AE22" i="8"/>
  <c r="H33" i="8"/>
  <c r="AE23" i="8"/>
  <c r="AF23" i="8"/>
  <c r="AF24" i="8"/>
  <c r="AE24" i="8"/>
  <c r="AC21" i="12"/>
  <c r="AA20" i="12"/>
  <c r="AC20" i="12" s="1"/>
  <c r="J54" i="13"/>
  <c r="AA25" i="13"/>
  <c r="AC25" i="1"/>
  <c r="AC25" i="13" s="1"/>
  <c r="AA16" i="12"/>
  <c r="AC16" i="12" s="1"/>
  <c r="AC17" i="12"/>
  <c r="P54" i="13"/>
  <c r="AA26" i="12"/>
  <c r="AC26" i="12" s="1"/>
  <c r="AC29" i="12"/>
  <c r="Q54" i="13"/>
  <c r="AA41" i="12"/>
  <c r="AC41" i="12" s="1"/>
  <c r="AC42" i="12"/>
  <c r="AA47" i="12"/>
  <c r="AC47" i="12" s="1"/>
  <c r="AC48" i="12"/>
  <c r="AA24" i="13"/>
  <c r="AC24" i="1"/>
  <c r="AC24" i="13" s="1"/>
  <c r="AC38" i="12"/>
  <c r="AA37" i="12"/>
  <c r="AC37" i="12" s="1"/>
  <c r="AC14" i="12"/>
  <c r="AA13" i="12"/>
  <c r="AA34" i="12"/>
  <c r="AC34" i="12" s="1"/>
  <c r="AC35" i="12"/>
  <c r="AA63" i="12"/>
  <c r="AC63" i="12" s="1"/>
  <c r="AC64" i="12"/>
  <c r="AA54" i="12"/>
  <c r="AC54" i="12" s="1"/>
  <c r="AC55" i="12"/>
  <c r="AE14" i="8"/>
  <c r="AF14" i="8"/>
  <c r="Z48" i="13"/>
  <c r="Z47" i="1"/>
  <c r="AB48" i="13"/>
  <c r="AB47" i="1"/>
  <c r="AB47" i="13" s="1"/>
  <c r="L37" i="12"/>
  <c r="L13" i="12"/>
  <c r="X20" i="12"/>
  <c r="X13" i="12"/>
  <c r="P71" i="12"/>
  <c r="Q71" i="12"/>
  <c r="T71" i="12"/>
  <c r="S54" i="12"/>
  <c r="S54" i="13" s="1"/>
  <c r="Z54" i="1"/>
  <c r="Z54" i="13" s="1"/>
  <c r="AB54" i="1"/>
  <c r="AB54" i="13" s="1"/>
  <c r="X37" i="12"/>
  <c r="X54" i="12"/>
  <c r="X54" i="13" s="1"/>
  <c r="L23" i="12"/>
  <c r="S37" i="12"/>
  <c r="L54" i="12"/>
  <c r="Y71" i="12"/>
  <c r="X41" i="12"/>
  <c r="X16" i="12"/>
  <c r="L63" i="12"/>
  <c r="L20" i="12"/>
  <c r="AF20" i="12"/>
  <c r="W71" i="12"/>
  <c r="S23" i="12"/>
  <c r="S63" i="12"/>
  <c r="R71" i="12"/>
  <c r="L26" i="12"/>
  <c r="S34" i="12"/>
  <c r="AD63" i="12"/>
  <c r="X34" i="12"/>
  <c r="S41" i="12"/>
  <c r="U71" i="12"/>
  <c r="S20" i="12"/>
  <c r="V71" i="12"/>
  <c r="X23" i="12"/>
  <c r="S26" i="12"/>
  <c r="AD37" i="12"/>
  <c r="AD41" i="12"/>
  <c r="AD54" i="12"/>
  <c r="AD16" i="12"/>
  <c r="X63" i="12"/>
  <c r="I71" i="12"/>
  <c r="S16" i="12"/>
  <c r="X26" i="12"/>
  <c r="L34" i="12"/>
  <c r="AF34" i="12"/>
  <c r="K71" i="12"/>
  <c r="U11" i="15"/>
  <c r="AF14" i="1"/>
  <c r="AE14" i="1"/>
  <c r="AF14" i="13"/>
  <c r="AE14" i="13"/>
  <c r="AD34" i="12"/>
  <c r="AD20" i="12"/>
  <c r="L16" i="12"/>
  <c r="AD23" i="12"/>
  <c r="J71" i="12"/>
  <c r="AD13" i="12"/>
  <c r="S13" i="12"/>
  <c r="AF13" i="12"/>
  <c r="AD26" i="12"/>
  <c r="L41" i="12"/>
  <c r="AB63" i="1"/>
  <c r="AB63" i="13" s="1"/>
  <c r="Z63" i="1"/>
  <c r="Z63" i="13" s="1"/>
  <c r="Y63" i="1"/>
  <c r="Y63" i="13" s="1"/>
  <c r="AB41" i="1"/>
  <c r="AB41" i="13" s="1"/>
  <c r="Z41" i="1"/>
  <c r="Z41" i="13" s="1"/>
  <c r="Y41" i="1"/>
  <c r="Y41" i="13" s="1"/>
  <c r="AB37" i="1"/>
  <c r="AB37" i="13" s="1"/>
  <c r="Z37" i="1"/>
  <c r="Z37" i="13" s="1"/>
  <c r="Y37" i="1"/>
  <c r="Y37" i="13" s="1"/>
  <c r="AB34" i="1"/>
  <c r="AB34" i="13" s="1"/>
  <c r="Z34" i="1"/>
  <c r="Z34" i="13" s="1"/>
  <c r="Y34" i="1"/>
  <c r="Y34" i="13" s="1"/>
  <c r="AB26" i="1"/>
  <c r="AB26" i="13" s="1"/>
  <c r="Z26" i="1"/>
  <c r="Z26" i="13" s="1"/>
  <c r="Y26" i="1"/>
  <c r="Y26" i="13" s="1"/>
  <c r="AB23" i="1"/>
  <c r="AB23" i="13" s="1"/>
  <c r="AA23" i="1"/>
  <c r="Z23" i="1"/>
  <c r="Z23" i="13" s="1"/>
  <c r="Y23" i="1"/>
  <c r="Y23" i="13" s="1"/>
  <c r="AB20" i="1"/>
  <c r="AB20" i="13" s="1"/>
  <c r="Z20" i="1"/>
  <c r="Z20" i="13" s="1"/>
  <c r="Y20" i="1"/>
  <c r="Y20" i="13" s="1"/>
  <c r="AB16" i="1"/>
  <c r="AB16" i="13" s="1"/>
  <c r="Z16" i="1"/>
  <c r="Z16" i="13" s="1"/>
  <c r="Y16" i="1"/>
  <c r="Y16" i="13" s="1"/>
  <c r="AB13" i="1"/>
  <c r="AB13" i="13" s="1"/>
  <c r="Z13" i="1"/>
  <c r="Z13" i="13" s="1"/>
  <c r="Y13" i="1"/>
  <c r="Y13" i="13" s="1"/>
  <c r="W23" i="1"/>
  <c r="W23" i="13" s="1"/>
  <c r="V23" i="1"/>
  <c r="V23" i="13" s="1"/>
  <c r="U23" i="1"/>
  <c r="U23" i="13" s="1"/>
  <c r="T23" i="1"/>
  <c r="T23" i="13" s="1"/>
  <c r="R23" i="1"/>
  <c r="R23" i="13" s="1"/>
  <c r="Q23" i="1"/>
  <c r="Q23" i="13" s="1"/>
  <c r="P23" i="1"/>
  <c r="P23" i="13" s="1"/>
  <c r="O23" i="1"/>
  <c r="K23" i="1"/>
  <c r="K23" i="13" s="1"/>
  <c r="J23" i="1"/>
  <c r="J23" i="13" s="1"/>
  <c r="I23" i="13"/>
  <c r="C23" i="1"/>
  <c r="C23" i="13" s="1"/>
  <c r="H24" i="1"/>
  <c r="H24" i="13" s="1"/>
  <c r="H25" i="1"/>
  <c r="H25" i="13" s="1"/>
  <c r="H70" i="1"/>
  <c r="H70" i="13" s="1"/>
  <c r="H64" i="1"/>
  <c r="H55" i="1"/>
  <c r="H52" i="1"/>
  <c r="H50" i="1"/>
  <c r="H49" i="1"/>
  <c r="H48" i="1"/>
  <c r="H43" i="1"/>
  <c r="H42" i="1"/>
  <c r="H40" i="1"/>
  <c r="H40" i="13" s="1"/>
  <c r="H39" i="1"/>
  <c r="H39" i="13" s="1"/>
  <c r="H38" i="1"/>
  <c r="H38" i="13" s="1"/>
  <c r="H36" i="1"/>
  <c r="H36" i="13" s="1"/>
  <c r="H35" i="1"/>
  <c r="H35" i="13" s="1"/>
  <c r="H33" i="1"/>
  <c r="H33" i="13" s="1"/>
  <c r="H32" i="1"/>
  <c r="H32" i="13" s="1"/>
  <c r="H31" i="1"/>
  <c r="H31" i="13" s="1"/>
  <c r="H30" i="1"/>
  <c r="H30" i="13" s="1"/>
  <c r="H29" i="1"/>
  <c r="H29" i="13" s="1"/>
  <c r="H28" i="1"/>
  <c r="H28" i="13" s="1"/>
  <c r="H27" i="1"/>
  <c r="H27" i="13" s="1"/>
  <c r="H22" i="1"/>
  <c r="H22" i="13" s="1"/>
  <c r="H21" i="1"/>
  <c r="H21" i="13" s="1"/>
  <c r="H19" i="1"/>
  <c r="H19" i="13" s="1"/>
  <c r="H18" i="1"/>
  <c r="H18" i="13" s="1"/>
  <c r="H17" i="1"/>
  <c r="H17" i="13" s="1"/>
  <c r="H15" i="13"/>
  <c r="AC61" i="12" l="1"/>
  <c r="AC56" i="12"/>
  <c r="A68" i="12"/>
  <c r="A69" i="12" s="1"/>
  <c r="A70" i="12" s="1"/>
  <c r="A71" i="12" s="1"/>
  <c r="L54" i="13"/>
  <c r="AG54" i="13" s="1"/>
  <c r="AH60" i="13" s="1"/>
  <c r="AG54" i="12"/>
  <c r="AH60" i="12" s="1"/>
  <c r="A69" i="13"/>
  <c r="A70" i="13" s="1"/>
  <c r="A71" i="13" s="1"/>
  <c r="AH54" i="12"/>
  <c r="AH55" i="12"/>
  <c r="AH59" i="12"/>
  <c r="AH56" i="12"/>
  <c r="AH58" i="12"/>
  <c r="AH61" i="12"/>
  <c r="AI61" i="12" s="1"/>
  <c r="AH54" i="13"/>
  <c r="H42" i="13"/>
  <c r="AF42" i="13" s="1"/>
  <c r="AF42" i="1"/>
  <c r="H48" i="13"/>
  <c r="AE48" i="1"/>
  <c r="AF48" i="1"/>
  <c r="H55" i="13"/>
  <c r="AE55" i="1"/>
  <c r="AF55" i="1"/>
  <c r="H49" i="13"/>
  <c r="AE49" i="1"/>
  <c r="AF49" i="1"/>
  <c r="H64" i="13"/>
  <c r="AE64" i="1"/>
  <c r="AF64" i="1"/>
  <c r="H50" i="13"/>
  <c r="AE50" i="1"/>
  <c r="AF50" i="1"/>
  <c r="H52" i="13"/>
  <c r="AF52" i="1"/>
  <c r="AE52" i="1"/>
  <c r="H43" i="13"/>
  <c r="AF43" i="1"/>
  <c r="AE43" i="1"/>
  <c r="O23" i="13"/>
  <c r="AC13" i="12"/>
  <c r="AA71" i="12"/>
  <c r="AC71" i="12" s="1"/>
  <c r="AA23" i="13"/>
  <c r="AC23" i="1"/>
  <c r="AC23" i="13" s="1"/>
  <c r="Z47" i="13"/>
  <c r="S71" i="12"/>
  <c r="H54" i="1"/>
  <c r="AD71" i="12"/>
  <c r="X71" i="12"/>
  <c r="AE25" i="1"/>
  <c r="AF25" i="1"/>
  <c r="AF32" i="1"/>
  <c r="AE32" i="1"/>
  <c r="AF70" i="1"/>
  <c r="AE70" i="1"/>
  <c r="AF24" i="1"/>
  <c r="AE24" i="1"/>
  <c r="AE17" i="1"/>
  <c r="AF17" i="1"/>
  <c r="AE35" i="1"/>
  <c r="AF35" i="1"/>
  <c r="AF29" i="1"/>
  <c r="AE29" i="1"/>
  <c r="AF38" i="1"/>
  <c r="AE38" i="1"/>
  <c r="AF39" i="1"/>
  <c r="AE39" i="1"/>
  <c r="AF18" i="1"/>
  <c r="AE18" i="1"/>
  <c r="AF19" i="1"/>
  <c r="AE19" i="1"/>
  <c r="AF40" i="1"/>
  <c r="AE40" i="1"/>
  <c r="U17" i="15"/>
  <c r="AF35" i="13"/>
  <c r="AF31" i="1"/>
  <c r="AE31" i="1"/>
  <c r="AF33" i="1"/>
  <c r="AE33" i="1"/>
  <c r="AF22" i="1"/>
  <c r="AE22" i="1"/>
  <c r="AE27" i="1"/>
  <c r="AF27" i="1"/>
  <c r="AE17" i="13"/>
  <c r="AF70" i="13"/>
  <c r="AF30" i="1"/>
  <c r="AE30" i="1"/>
  <c r="AF36" i="1"/>
  <c r="AE36" i="1"/>
  <c r="AF21" i="1"/>
  <c r="AE21" i="1"/>
  <c r="AF28" i="1"/>
  <c r="AE28" i="1"/>
  <c r="AF19" i="13"/>
  <c r="AF15" i="1"/>
  <c r="AE15" i="1"/>
  <c r="AF15" i="13"/>
  <c r="AF21" i="13"/>
  <c r="AE21" i="13"/>
  <c r="AF29" i="13"/>
  <c r="AE29" i="13"/>
  <c r="AF38" i="13"/>
  <c r="AE38" i="13"/>
  <c r="AF22" i="13"/>
  <c r="AE22" i="13"/>
  <c r="AF36" i="13"/>
  <c r="AE36" i="13"/>
  <c r="AF31" i="13"/>
  <c r="AE31" i="13"/>
  <c r="AF27" i="13"/>
  <c r="AE27" i="13"/>
  <c r="AF33" i="13"/>
  <c r="AE33" i="13"/>
  <c r="AE32" i="13"/>
  <c r="AF32" i="13"/>
  <c r="AE40" i="13"/>
  <c r="AF40" i="13"/>
  <c r="AF30" i="13"/>
  <c r="AE30" i="13"/>
  <c r="AF39" i="13"/>
  <c r="AE39" i="13"/>
  <c r="AF28" i="13"/>
  <c r="AE28" i="13"/>
  <c r="AE42" i="1"/>
  <c r="L71" i="12"/>
  <c r="AF18" i="13"/>
  <c r="AE18" i="13"/>
  <c r="X23" i="1"/>
  <c r="X23" i="13" s="1"/>
  <c r="AD23" i="1"/>
  <c r="AD23" i="13" s="1"/>
  <c r="Z71" i="1"/>
  <c r="Z71" i="13" s="1"/>
  <c r="L23" i="1"/>
  <c r="L23" i="13" s="1"/>
  <c r="S23" i="1"/>
  <c r="S23" i="13" s="1"/>
  <c r="AB71" i="1"/>
  <c r="AB71" i="13" s="1"/>
  <c r="Y71" i="1"/>
  <c r="Y71" i="13" s="1"/>
  <c r="H23" i="1"/>
  <c r="H23" i="13" s="1"/>
  <c r="AE42" i="13" l="1"/>
  <c r="AE43" i="13"/>
  <c r="AF43" i="13"/>
  <c r="H54" i="13"/>
  <c r="AF54" i="1"/>
  <c r="AE54" i="1"/>
  <c r="AE48" i="13"/>
  <c r="AF48" i="13"/>
  <c r="AE52" i="13"/>
  <c r="AF52" i="13"/>
  <c r="AF50" i="13"/>
  <c r="AE50" i="13"/>
  <c r="AE64" i="13"/>
  <c r="AF64" i="13"/>
  <c r="AE49" i="13"/>
  <c r="AF49" i="13"/>
  <c r="AE55" i="13"/>
  <c r="AF55" i="13"/>
  <c r="AE70" i="13"/>
  <c r="AF17" i="13"/>
  <c r="AE19" i="13"/>
  <c r="AF24" i="13"/>
  <c r="AE24" i="13"/>
  <c r="AE35" i="13"/>
  <c r="AE25" i="13"/>
  <c r="AF25" i="13"/>
  <c r="AE15" i="13"/>
  <c r="AF23" i="1"/>
  <c r="AE23" i="1"/>
  <c r="AE54" i="13" l="1"/>
  <c r="AF54" i="13"/>
  <c r="AF23" i="13"/>
  <c r="AE23" i="13"/>
  <c r="I63" i="13" l="1"/>
  <c r="I41" i="13"/>
  <c r="I37" i="13"/>
  <c r="I34" i="13"/>
  <c r="I26" i="13"/>
  <c r="I20" i="13"/>
  <c r="I16" i="13"/>
  <c r="I13" i="13"/>
  <c r="L31" i="8"/>
  <c r="S31" i="8"/>
  <c r="AA31" i="8" s="1"/>
  <c r="AC31" i="8" s="1"/>
  <c r="X31" i="8"/>
  <c r="AD31" i="8"/>
  <c r="L14" i="1"/>
  <c r="L14" i="13" s="1"/>
  <c r="AD20" i="8"/>
  <c r="AD21" i="8"/>
  <c r="AD22" i="8"/>
  <c r="AD23" i="8"/>
  <c r="AD24" i="8"/>
  <c r="AD25" i="8"/>
  <c r="AD26" i="8"/>
  <c r="AD27" i="8"/>
  <c r="AD28" i="8"/>
  <c r="AD29" i="8"/>
  <c r="AD30" i="8"/>
  <c r="AD32" i="8"/>
  <c r="AD19" i="8"/>
  <c r="AD18" i="8"/>
  <c r="AD17" i="8"/>
  <c r="AD16" i="8"/>
  <c r="AD15" i="8"/>
  <c r="AD14" i="8"/>
  <c r="AD13" i="8"/>
  <c r="AD17" i="1"/>
  <c r="AD17" i="13" s="1"/>
  <c r="AD15" i="1"/>
  <c r="AD15" i="13" s="1"/>
  <c r="AD18" i="1"/>
  <c r="AD18" i="13" s="1"/>
  <c r="AD19" i="1"/>
  <c r="AD19" i="13" s="1"/>
  <c r="AD21" i="1"/>
  <c r="AD21" i="13" s="1"/>
  <c r="AD22" i="1"/>
  <c r="AD22" i="13" s="1"/>
  <c r="AD27" i="1"/>
  <c r="AD27" i="13" s="1"/>
  <c r="AD28" i="1"/>
  <c r="AD28" i="13" s="1"/>
  <c r="AD29" i="1"/>
  <c r="AD29" i="13" s="1"/>
  <c r="AD30" i="1"/>
  <c r="AD30" i="13" s="1"/>
  <c r="AD31" i="1"/>
  <c r="AD31" i="13" s="1"/>
  <c r="AD32" i="1"/>
  <c r="AD32" i="13" s="1"/>
  <c r="AD33" i="1"/>
  <c r="AD33" i="13" s="1"/>
  <c r="AD35" i="1"/>
  <c r="AD35" i="13" s="1"/>
  <c r="AD36" i="1"/>
  <c r="AD36" i="13" s="1"/>
  <c r="AD38" i="1"/>
  <c r="AD38" i="13" s="1"/>
  <c r="AD39" i="1"/>
  <c r="AD39" i="13" s="1"/>
  <c r="AD40" i="1"/>
  <c r="AD40" i="13" s="1"/>
  <c r="AD42" i="1"/>
  <c r="AD42" i="13" s="1"/>
  <c r="AD43" i="1"/>
  <c r="AD43" i="13" s="1"/>
  <c r="AD44" i="13"/>
  <c r="AD48" i="1"/>
  <c r="AD48" i="13" s="1"/>
  <c r="AD49" i="1"/>
  <c r="AD49" i="13" s="1"/>
  <c r="AD50" i="1"/>
  <c r="AD50" i="13" s="1"/>
  <c r="AD51" i="1"/>
  <c r="AD51" i="13" s="1"/>
  <c r="AD52" i="1"/>
  <c r="AD52" i="13" s="1"/>
  <c r="AD55" i="1"/>
  <c r="AD55" i="13" s="1"/>
  <c r="AD56" i="1"/>
  <c r="AD58" i="1"/>
  <c r="AD59" i="1"/>
  <c r="AD61" i="1"/>
  <c r="AD62" i="1"/>
  <c r="AD64" i="1"/>
  <c r="AD64" i="13" s="1"/>
  <c r="AD70" i="1"/>
  <c r="AD70" i="13" s="1"/>
  <c r="C7" i="8"/>
  <c r="C6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2" i="8"/>
  <c r="S25" i="8"/>
  <c r="AA25" i="8" s="1"/>
  <c r="AC25" i="8" s="1"/>
  <c r="S26" i="8"/>
  <c r="AA26" i="8" s="1"/>
  <c r="AC26" i="8" s="1"/>
  <c r="S27" i="8"/>
  <c r="AA27" i="8" s="1"/>
  <c r="AC27" i="8" s="1"/>
  <c r="S28" i="8"/>
  <c r="AA28" i="8" s="1"/>
  <c r="AC28" i="8" s="1"/>
  <c r="S29" i="8"/>
  <c r="AA29" i="8" s="1"/>
  <c r="AC29" i="8" s="1"/>
  <c r="S30" i="8"/>
  <c r="AA30" i="8" s="1"/>
  <c r="AC30" i="8" s="1"/>
  <c r="S32" i="8"/>
  <c r="AA32" i="8" s="1"/>
  <c r="AC32" i="8" s="1"/>
  <c r="S14" i="8"/>
  <c r="S15" i="8"/>
  <c r="AA15" i="8" s="1"/>
  <c r="AC15" i="8" s="1"/>
  <c r="S16" i="8"/>
  <c r="AA16" i="8" s="1"/>
  <c r="AC16" i="8" s="1"/>
  <c r="S17" i="8"/>
  <c r="AA17" i="8" s="1"/>
  <c r="AC17" i="8" s="1"/>
  <c r="S18" i="8"/>
  <c r="AA18" i="8" s="1"/>
  <c r="AC18" i="8" s="1"/>
  <c r="S19" i="8"/>
  <c r="AA19" i="8" s="1"/>
  <c r="AC19" i="8" s="1"/>
  <c r="S20" i="8"/>
  <c r="AA20" i="8" s="1"/>
  <c r="AC20" i="8" s="1"/>
  <c r="S21" i="8"/>
  <c r="AA21" i="8" s="1"/>
  <c r="AC21" i="8" s="1"/>
  <c r="S22" i="8"/>
  <c r="AA22" i="8" s="1"/>
  <c r="AC22" i="8" s="1"/>
  <c r="S23" i="8"/>
  <c r="AA23" i="8" s="1"/>
  <c r="AC23" i="8" s="1"/>
  <c r="S24" i="8"/>
  <c r="AA24" i="8" s="1"/>
  <c r="AC24" i="8" s="1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2" i="8"/>
  <c r="A13" i="1"/>
  <c r="A14" i="1" s="1"/>
  <c r="A15" i="1" s="1"/>
  <c r="A16" i="1" s="1"/>
  <c r="A17" i="1" s="1"/>
  <c r="A18" i="1" s="1"/>
  <c r="A19" i="1" s="1"/>
  <c r="A20" i="1" s="1"/>
  <c r="A21" i="1" s="1"/>
  <c r="A22" i="1" s="1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S48" i="1"/>
  <c r="S48" i="13" s="1"/>
  <c r="L29" i="1"/>
  <c r="L29" i="13" s="1"/>
  <c r="L28" i="1"/>
  <c r="L28" i="13" s="1"/>
  <c r="L27" i="1"/>
  <c r="L27" i="13" s="1"/>
  <c r="T13" i="1"/>
  <c r="T13" i="13" s="1"/>
  <c r="T16" i="1"/>
  <c r="T16" i="13" s="1"/>
  <c r="T20" i="1"/>
  <c r="T20" i="13" s="1"/>
  <c r="T26" i="1"/>
  <c r="T26" i="13" s="1"/>
  <c r="T34" i="1"/>
  <c r="T34" i="13" s="1"/>
  <c r="T37" i="1"/>
  <c r="T37" i="13" s="1"/>
  <c r="T41" i="1"/>
  <c r="T41" i="13" s="1"/>
  <c r="T63" i="1"/>
  <c r="T63" i="13" s="1"/>
  <c r="O13" i="1"/>
  <c r="O16" i="1"/>
  <c r="O20" i="1"/>
  <c r="O26" i="1"/>
  <c r="O34" i="1"/>
  <c r="O37" i="1"/>
  <c r="O41" i="1"/>
  <c r="O63" i="1"/>
  <c r="W13" i="1"/>
  <c r="W13" i="13" s="1"/>
  <c r="W16" i="1"/>
  <c r="W16" i="13" s="1"/>
  <c r="W20" i="1"/>
  <c r="W20" i="13" s="1"/>
  <c r="W26" i="1"/>
  <c r="W26" i="13" s="1"/>
  <c r="W34" i="1"/>
  <c r="W34" i="13" s="1"/>
  <c r="W37" i="1"/>
  <c r="W37" i="13" s="1"/>
  <c r="W41" i="1"/>
  <c r="W41" i="13" s="1"/>
  <c r="W63" i="1"/>
  <c r="W63" i="13" s="1"/>
  <c r="Q13" i="1"/>
  <c r="Q13" i="13" s="1"/>
  <c r="Q16" i="1"/>
  <c r="Q16" i="13" s="1"/>
  <c r="Q20" i="1"/>
  <c r="Q20" i="13" s="1"/>
  <c r="Q26" i="1"/>
  <c r="Q26" i="13" s="1"/>
  <c r="Q34" i="1"/>
  <c r="Q34" i="13" s="1"/>
  <c r="Q37" i="1"/>
  <c r="Q37" i="13" s="1"/>
  <c r="Q41" i="1"/>
  <c r="Q41" i="13" s="1"/>
  <c r="Q63" i="1"/>
  <c r="Q63" i="13" s="1"/>
  <c r="P13" i="1"/>
  <c r="P13" i="13" s="1"/>
  <c r="P16" i="1"/>
  <c r="P16" i="13" s="1"/>
  <c r="P20" i="1"/>
  <c r="P20" i="13" s="1"/>
  <c r="P26" i="1"/>
  <c r="P26" i="13" s="1"/>
  <c r="P34" i="1"/>
  <c r="P34" i="13" s="1"/>
  <c r="P37" i="1"/>
  <c r="P37" i="13" s="1"/>
  <c r="P41" i="1"/>
  <c r="P41" i="13" s="1"/>
  <c r="P63" i="1"/>
  <c r="P63" i="13" s="1"/>
  <c r="R13" i="1"/>
  <c r="R13" i="13" s="1"/>
  <c r="R16" i="1"/>
  <c r="R16" i="13" s="1"/>
  <c r="R20" i="1"/>
  <c r="R20" i="13" s="1"/>
  <c r="R26" i="1"/>
  <c r="R26" i="13" s="1"/>
  <c r="R34" i="1"/>
  <c r="R34" i="13" s="1"/>
  <c r="R37" i="1"/>
  <c r="R37" i="13" s="1"/>
  <c r="R41" i="1"/>
  <c r="R41" i="13" s="1"/>
  <c r="R63" i="1"/>
  <c r="R63" i="13" s="1"/>
  <c r="V13" i="1"/>
  <c r="V13" i="13" s="1"/>
  <c r="V16" i="1"/>
  <c r="V16" i="13" s="1"/>
  <c r="V20" i="1"/>
  <c r="V20" i="13" s="1"/>
  <c r="V26" i="1"/>
  <c r="V26" i="13" s="1"/>
  <c r="V34" i="1"/>
  <c r="V34" i="13" s="1"/>
  <c r="V37" i="1"/>
  <c r="V37" i="13" s="1"/>
  <c r="V41" i="1"/>
  <c r="V41" i="13" s="1"/>
  <c r="V63" i="1"/>
  <c r="V63" i="13" s="1"/>
  <c r="L13" i="8"/>
  <c r="X13" i="8"/>
  <c r="U13" i="1"/>
  <c r="U13" i="13" s="1"/>
  <c r="U16" i="1"/>
  <c r="U16" i="13" s="1"/>
  <c r="U20" i="1"/>
  <c r="U20" i="13" s="1"/>
  <c r="U26" i="1"/>
  <c r="U26" i="13" s="1"/>
  <c r="U34" i="1"/>
  <c r="U34" i="13" s="1"/>
  <c r="U37" i="1"/>
  <c r="U37" i="13" s="1"/>
  <c r="U41" i="1"/>
  <c r="U41" i="13" s="1"/>
  <c r="U63" i="1"/>
  <c r="U63" i="13" s="1"/>
  <c r="X64" i="1"/>
  <c r="X64" i="13" s="1"/>
  <c r="S70" i="1"/>
  <c r="S70" i="13" s="1"/>
  <c r="S64" i="1"/>
  <c r="S64" i="13" s="1"/>
  <c r="S62" i="1"/>
  <c r="S61" i="1"/>
  <c r="X70" i="1"/>
  <c r="X70" i="13" s="1"/>
  <c r="X62" i="1"/>
  <c r="X61" i="1"/>
  <c r="L70" i="1"/>
  <c r="L70" i="13" s="1"/>
  <c r="L64" i="1"/>
  <c r="L64" i="13" s="1"/>
  <c r="L62" i="1"/>
  <c r="L61" i="1"/>
  <c r="AG61" i="1" s="1"/>
  <c r="AH61" i="1" s="1"/>
  <c r="AI61" i="1" s="1"/>
  <c r="K63" i="1"/>
  <c r="K63" i="13" s="1"/>
  <c r="J63" i="1"/>
  <c r="C63" i="1"/>
  <c r="C63" i="13" s="1"/>
  <c r="C54" i="1"/>
  <c r="C54" i="13" s="1"/>
  <c r="C16" i="1"/>
  <c r="C16" i="13" s="1"/>
  <c r="X59" i="1"/>
  <c r="X58" i="1"/>
  <c r="X56" i="1"/>
  <c r="X55" i="1"/>
  <c r="X55" i="13" s="1"/>
  <c r="X52" i="1"/>
  <c r="X52" i="13" s="1"/>
  <c r="X51" i="1"/>
  <c r="X51" i="13" s="1"/>
  <c r="X50" i="1"/>
  <c r="X50" i="13" s="1"/>
  <c r="X49" i="1"/>
  <c r="X49" i="13" s="1"/>
  <c r="X48" i="1"/>
  <c r="X48" i="13" s="1"/>
  <c r="X44" i="13"/>
  <c r="X43" i="1"/>
  <c r="X43" i="13" s="1"/>
  <c r="X42" i="1"/>
  <c r="X42" i="13" s="1"/>
  <c r="X40" i="1"/>
  <c r="X40" i="13" s="1"/>
  <c r="X39" i="1"/>
  <c r="X39" i="13" s="1"/>
  <c r="X38" i="1"/>
  <c r="X38" i="13" s="1"/>
  <c r="S59" i="1"/>
  <c r="S58" i="1"/>
  <c r="S56" i="1"/>
  <c r="S55" i="1"/>
  <c r="S55" i="13" s="1"/>
  <c r="S52" i="1"/>
  <c r="S52" i="13" s="1"/>
  <c r="S51" i="1"/>
  <c r="S51" i="13" s="1"/>
  <c r="S50" i="1"/>
  <c r="S50" i="13" s="1"/>
  <c r="S49" i="1"/>
  <c r="S49" i="13" s="1"/>
  <c r="S44" i="13"/>
  <c r="S43" i="1"/>
  <c r="S43" i="13" s="1"/>
  <c r="S42" i="1"/>
  <c r="S42" i="13" s="1"/>
  <c r="S40" i="1"/>
  <c r="S40" i="13" s="1"/>
  <c r="S39" i="1"/>
  <c r="S39" i="13" s="1"/>
  <c r="S38" i="1"/>
  <c r="S38" i="13" s="1"/>
  <c r="L59" i="1"/>
  <c r="AG59" i="1" s="1"/>
  <c r="AH59" i="1" s="1"/>
  <c r="L55" i="1"/>
  <c r="AG55" i="1" s="1"/>
  <c r="AH55" i="1" s="1"/>
  <c r="L58" i="1"/>
  <c r="AG58" i="1" s="1"/>
  <c r="AH58" i="1" s="1"/>
  <c r="L56" i="1"/>
  <c r="AG56" i="1" s="1"/>
  <c r="AH56" i="1" s="1"/>
  <c r="L52" i="1"/>
  <c r="L52" i="13" s="1"/>
  <c r="L51" i="1"/>
  <c r="L51" i="13" s="1"/>
  <c r="L50" i="1"/>
  <c r="L50" i="13" s="1"/>
  <c r="L49" i="1"/>
  <c r="L49" i="13" s="1"/>
  <c r="L48" i="1"/>
  <c r="L48" i="13" s="1"/>
  <c r="L42" i="1"/>
  <c r="L42" i="13" s="1"/>
  <c r="L40" i="1"/>
  <c r="L40" i="13" s="1"/>
  <c r="L39" i="1"/>
  <c r="L39" i="13" s="1"/>
  <c r="L38" i="1"/>
  <c r="L38" i="13" s="1"/>
  <c r="K41" i="1"/>
  <c r="K41" i="13" s="1"/>
  <c r="J41" i="1"/>
  <c r="J41" i="13" s="1"/>
  <c r="C41" i="1"/>
  <c r="C41" i="13" s="1"/>
  <c r="K37" i="1"/>
  <c r="K37" i="13" s="1"/>
  <c r="J37" i="1"/>
  <c r="J37" i="13" s="1"/>
  <c r="C37" i="1"/>
  <c r="C37" i="13" s="1"/>
  <c r="K34" i="1"/>
  <c r="K34" i="13" s="1"/>
  <c r="J34" i="1"/>
  <c r="J34" i="13" s="1"/>
  <c r="C34" i="1"/>
  <c r="C34" i="13" s="1"/>
  <c r="K26" i="1"/>
  <c r="K26" i="13" s="1"/>
  <c r="J26" i="1"/>
  <c r="J26" i="13" s="1"/>
  <c r="C26" i="1"/>
  <c r="C26" i="13" s="1"/>
  <c r="K20" i="1"/>
  <c r="K20" i="13" s="1"/>
  <c r="J20" i="1"/>
  <c r="J20" i="13" s="1"/>
  <c r="C20" i="1"/>
  <c r="C20" i="13" s="1"/>
  <c r="K16" i="1"/>
  <c r="K16" i="13" s="1"/>
  <c r="J16" i="1"/>
  <c r="J16" i="13" s="1"/>
  <c r="K13" i="1"/>
  <c r="K13" i="13" s="1"/>
  <c r="J13" i="1"/>
  <c r="J13" i="13" s="1"/>
  <c r="C13" i="13"/>
  <c r="X36" i="1"/>
  <c r="X36" i="13" s="1"/>
  <c r="S36" i="1"/>
  <c r="S36" i="13" s="1"/>
  <c r="L36" i="1"/>
  <c r="L36" i="13" s="1"/>
  <c r="X35" i="1"/>
  <c r="X35" i="13" s="1"/>
  <c r="S35" i="1"/>
  <c r="S35" i="13" s="1"/>
  <c r="L35" i="1"/>
  <c r="L35" i="13" s="1"/>
  <c r="X33" i="1"/>
  <c r="X33" i="13" s="1"/>
  <c r="S33" i="1"/>
  <c r="S33" i="13" s="1"/>
  <c r="L33" i="1"/>
  <c r="L33" i="13" s="1"/>
  <c r="X32" i="1"/>
  <c r="X32" i="13" s="1"/>
  <c r="S32" i="1"/>
  <c r="S32" i="13" s="1"/>
  <c r="L32" i="1"/>
  <c r="L32" i="13" s="1"/>
  <c r="X31" i="1"/>
  <c r="X31" i="13" s="1"/>
  <c r="S31" i="1"/>
  <c r="S31" i="13" s="1"/>
  <c r="L31" i="1"/>
  <c r="L31" i="13" s="1"/>
  <c r="S30" i="1"/>
  <c r="S30" i="13" s="1"/>
  <c r="L30" i="1"/>
  <c r="L30" i="13" s="1"/>
  <c r="X29" i="1"/>
  <c r="X29" i="13" s="1"/>
  <c r="S29" i="1"/>
  <c r="S29" i="13" s="1"/>
  <c r="S28" i="1"/>
  <c r="S28" i="13" s="1"/>
  <c r="X27" i="1"/>
  <c r="X27" i="13" s="1"/>
  <c r="S27" i="1"/>
  <c r="S27" i="13" s="1"/>
  <c r="X22" i="1"/>
  <c r="X22" i="13" s="1"/>
  <c r="S22" i="1"/>
  <c r="S22" i="13" s="1"/>
  <c r="L22" i="1"/>
  <c r="L22" i="13" s="1"/>
  <c r="X21" i="1"/>
  <c r="X21" i="13" s="1"/>
  <c r="S21" i="1"/>
  <c r="S21" i="13" s="1"/>
  <c r="L21" i="1"/>
  <c r="L21" i="13" s="1"/>
  <c r="X19" i="1"/>
  <c r="X19" i="13" s="1"/>
  <c r="S19" i="1"/>
  <c r="S19" i="13" s="1"/>
  <c r="L19" i="1"/>
  <c r="L19" i="13" s="1"/>
  <c r="X18" i="1"/>
  <c r="X18" i="13" s="1"/>
  <c r="S18" i="1"/>
  <c r="S18" i="13" s="1"/>
  <c r="L18" i="1"/>
  <c r="L18" i="13" s="1"/>
  <c r="X17" i="1"/>
  <c r="X17" i="13" s="1"/>
  <c r="S17" i="1"/>
  <c r="S17" i="13" s="1"/>
  <c r="L17" i="1"/>
  <c r="L17" i="13" s="1"/>
  <c r="X15" i="1"/>
  <c r="X15" i="13" s="1"/>
  <c r="S15" i="1"/>
  <c r="S15" i="13" s="1"/>
  <c r="L15" i="1"/>
  <c r="L15" i="13" s="1"/>
  <c r="X14" i="1"/>
  <c r="X14" i="13" s="1"/>
  <c r="S14" i="1"/>
  <c r="AG61" i="13" l="1"/>
  <c r="AH61" i="13" s="1"/>
  <c r="AI61" i="13" s="1"/>
  <c r="AG59" i="13"/>
  <c r="AH59" i="13" s="1"/>
  <c r="AG56" i="13"/>
  <c r="AH56" i="13" s="1"/>
  <c r="L55" i="13"/>
  <c r="J63" i="13"/>
  <c r="O41" i="13"/>
  <c r="O37" i="13"/>
  <c r="O20" i="13"/>
  <c r="O34" i="13"/>
  <c r="O26" i="13"/>
  <c r="O16" i="13"/>
  <c r="O13" i="13"/>
  <c r="O63" i="13"/>
  <c r="AD33" i="8"/>
  <c r="AA14" i="8"/>
  <c r="S33" i="8"/>
  <c r="X33" i="8"/>
  <c r="L33" i="8"/>
  <c r="AA14" i="1"/>
  <c r="AC14" i="1" s="1"/>
  <c r="AC14" i="13" s="1"/>
  <c r="S14" i="13"/>
  <c r="I71" i="1"/>
  <c r="I71" i="13" s="1"/>
  <c r="AA29" i="1"/>
  <c r="AA30" i="1"/>
  <c r="AA49" i="1"/>
  <c r="AA21" i="1"/>
  <c r="AA50" i="1"/>
  <c r="AA15" i="1"/>
  <c r="AA31" i="1"/>
  <c r="AA36" i="1"/>
  <c r="AA51" i="1"/>
  <c r="AA52" i="1"/>
  <c r="AA61" i="1"/>
  <c r="AA17" i="1"/>
  <c r="AA32" i="1"/>
  <c r="AA55" i="1"/>
  <c r="AA62" i="1"/>
  <c r="AA35" i="1"/>
  <c r="AA27" i="1"/>
  <c r="AA38" i="1"/>
  <c r="AA56" i="1"/>
  <c r="AA64" i="1"/>
  <c r="AA22" i="1"/>
  <c r="L16" i="1"/>
  <c r="L16" i="13" s="1"/>
  <c r="L37" i="1"/>
  <c r="L37" i="13" s="1"/>
  <c r="AA39" i="1"/>
  <c r="AA58" i="1"/>
  <c r="AA70" i="1"/>
  <c r="AA19" i="1"/>
  <c r="AA48" i="1"/>
  <c r="AC48" i="1" s="1"/>
  <c r="AC48" i="13" s="1"/>
  <c r="AA18" i="1"/>
  <c r="AA28" i="1"/>
  <c r="AA33" i="1"/>
  <c r="AA40" i="1"/>
  <c r="AA59" i="1"/>
  <c r="L20" i="1"/>
  <c r="L20" i="13" s="1"/>
  <c r="H37" i="1"/>
  <c r="H37" i="13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23" i="1"/>
  <c r="A24" i="1" s="1"/>
  <c r="A25" i="1" s="1"/>
  <c r="H63" i="1"/>
  <c r="E71" i="1"/>
  <c r="E71" i="13" s="1"/>
  <c r="H20" i="1"/>
  <c r="H20" i="13" s="1"/>
  <c r="H26" i="1"/>
  <c r="H26" i="13" s="1"/>
  <c r="H41" i="1"/>
  <c r="H41" i="13" s="1"/>
  <c r="X16" i="1"/>
  <c r="X16" i="13" s="1"/>
  <c r="H16" i="1"/>
  <c r="H16" i="13" s="1"/>
  <c r="H34" i="1"/>
  <c r="H34" i="13" s="1"/>
  <c r="L34" i="1"/>
  <c r="L34" i="13" s="1"/>
  <c r="S26" i="1"/>
  <c r="S26" i="13" s="1"/>
  <c r="H13" i="1"/>
  <c r="H13" i="13" s="1"/>
  <c r="W71" i="1"/>
  <c r="W71" i="13" s="1"/>
  <c r="AD41" i="1"/>
  <c r="AD41" i="13" s="1"/>
  <c r="X20" i="1"/>
  <c r="X20" i="13" s="1"/>
  <c r="S63" i="1"/>
  <c r="S63" i="13" s="1"/>
  <c r="P71" i="1"/>
  <c r="P71" i="13" s="1"/>
  <c r="AD63" i="1"/>
  <c r="AD63" i="13" s="1"/>
  <c r="L63" i="1"/>
  <c r="L63" i="13" s="1"/>
  <c r="L41" i="1"/>
  <c r="L41" i="13" s="1"/>
  <c r="S41" i="1"/>
  <c r="S41" i="13" s="1"/>
  <c r="R71" i="1"/>
  <c r="R71" i="13" s="1"/>
  <c r="X37" i="1"/>
  <c r="X37" i="13" s="1"/>
  <c r="AD20" i="1"/>
  <c r="AD20" i="13" s="1"/>
  <c r="S20" i="1"/>
  <c r="S20" i="13" s="1"/>
  <c r="V71" i="1"/>
  <c r="V71" i="13" s="1"/>
  <c r="Q71" i="1"/>
  <c r="Q71" i="13" s="1"/>
  <c r="K71" i="1"/>
  <c r="K71" i="13" s="1"/>
  <c r="U71" i="1"/>
  <c r="U71" i="13" s="1"/>
  <c r="X41" i="1"/>
  <c r="X41" i="13" s="1"/>
  <c r="S37" i="1"/>
  <c r="S37" i="13" s="1"/>
  <c r="S34" i="1"/>
  <c r="S34" i="13" s="1"/>
  <c r="AD26" i="1"/>
  <c r="AD26" i="13" s="1"/>
  <c r="T71" i="1"/>
  <c r="T71" i="13" s="1"/>
  <c r="S16" i="1"/>
  <c r="S16" i="13" s="1"/>
  <c r="J71" i="1"/>
  <c r="J71" i="13" s="1"/>
  <c r="G71" i="17" s="1"/>
  <c r="AD16" i="1"/>
  <c r="AD16" i="13" s="1"/>
  <c r="AD54" i="1"/>
  <c r="AD54" i="13" s="1"/>
  <c r="X34" i="1"/>
  <c r="X34" i="13" s="1"/>
  <c r="L13" i="1"/>
  <c r="L13" i="13" s="1"/>
  <c r="AD34" i="1"/>
  <c r="AD34" i="13" s="1"/>
  <c r="X13" i="1"/>
  <c r="X13" i="13" s="1"/>
  <c r="O71" i="1"/>
  <c r="X26" i="1"/>
  <c r="X26" i="13" s="1"/>
  <c r="L26" i="1"/>
  <c r="L26" i="13" s="1"/>
  <c r="X63" i="1"/>
  <c r="X63" i="13" s="1"/>
  <c r="AD37" i="1"/>
  <c r="AD37" i="13" s="1"/>
  <c r="S13" i="1"/>
  <c r="S13" i="13" s="1"/>
  <c r="D71" i="1"/>
  <c r="D71" i="13" s="1"/>
  <c r="G71" i="1"/>
  <c r="G71" i="13" s="1"/>
  <c r="AF33" i="8"/>
  <c r="AF13" i="8"/>
  <c r="AE13" i="8"/>
  <c r="AD13" i="1"/>
  <c r="AD13" i="13" s="1"/>
  <c r="C71" i="1"/>
  <c r="C71" i="13" s="1"/>
  <c r="AG58" i="13" l="1"/>
  <c r="AH58" i="13" s="1"/>
  <c r="AG55" i="13"/>
  <c r="AH55" i="13" s="1"/>
  <c r="H63" i="13"/>
  <c r="AE63" i="13" s="1"/>
  <c r="AE63" i="1"/>
  <c r="AF63" i="1"/>
  <c r="AF63" i="13"/>
  <c r="O71" i="13"/>
  <c r="AC14" i="8"/>
  <c r="AC33" i="8" s="1"/>
  <c r="AA33" i="8"/>
  <c r="AA18" i="13"/>
  <c r="AC18" i="1"/>
  <c r="AC18" i="13" s="1"/>
  <c r="AA27" i="13"/>
  <c r="AC27" i="1"/>
  <c r="AC27" i="13" s="1"/>
  <c r="AA31" i="13"/>
  <c r="AC31" i="1"/>
  <c r="AC31" i="13" s="1"/>
  <c r="AA35" i="13"/>
  <c r="AC35" i="1"/>
  <c r="AC35" i="13" s="1"/>
  <c r="AA15" i="13"/>
  <c r="AC15" i="1"/>
  <c r="AC15" i="13" s="1"/>
  <c r="AA19" i="13"/>
  <c r="AC19" i="1"/>
  <c r="AC19" i="13" s="1"/>
  <c r="AC42" i="1"/>
  <c r="AC42" i="13" s="1"/>
  <c r="AA50" i="13"/>
  <c r="AC50" i="1"/>
  <c r="AC50" i="13" s="1"/>
  <c r="AA70" i="13"/>
  <c r="AC70" i="1"/>
  <c r="AC70" i="13" s="1"/>
  <c r="AC62" i="1"/>
  <c r="AA21" i="13"/>
  <c r="AC21" i="1"/>
  <c r="AC21" i="13" s="1"/>
  <c r="AA38" i="13"/>
  <c r="AC38" i="1"/>
  <c r="AC38" i="13" s="1"/>
  <c r="AA36" i="13"/>
  <c r="AC36" i="1"/>
  <c r="AC36" i="13" s="1"/>
  <c r="AC58" i="1"/>
  <c r="AA55" i="13"/>
  <c r="AC55" i="1"/>
  <c r="AC55" i="13" s="1"/>
  <c r="AA49" i="13"/>
  <c r="AC49" i="1"/>
  <c r="AC49" i="13" s="1"/>
  <c r="AA39" i="13"/>
  <c r="AC39" i="1"/>
  <c r="AC39" i="13" s="1"/>
  <c r="AA32" i="13"/>
  <c r="AC32" i="1"/>
  <c r="AC32" i="13" s="1"/>
  <c r="AA30" i="13"/>
  <c r="AC30" i="1"/>
  <c r="AC30" i="13" s="1"/>
  <c r="AA28" i="13"/>
  <c r="AC28" i="1"/>
  <c r="AC28" i="13" s="1"/>
  <c r="AA17" i="13"/>
  <c r="AC17" i="1"/>
  <c r="AC17" i="13" s="1"/>
  <c r="AC43" i="1"/>
  <c r="AC43" i="13" s="1"/>
  <c r="AC61" i="1"/>
  <c r="AA29" i="13"/>
  <c r="AC29" i="1"/>
  <c r="AC29" i="13" s="1"/>
  <c r="AC59" i="1"/>
  <c r="AA22" i="13"/>
  <c r="AC22" i="1"/>
  <c r="AC22" i="13" s="1"/>
  <c r="AA52" i="13"/>
  <c r="AC52" i="1"/>
  <c r="AC52" i="13" s="1"/>
  <c r="AA40" i="13"/>
  <c r="AC40" i="1"/>
  <c r="AC40" i="13" s="1"/>
  <c r="AA64" i="13"/>
  <c r="AC64" i="1"/>
  <c r="AC64" i="13" s="1"/>
  <c r="AA44" i="13"/>
  <c r="AC44" i="13"/>
  <c r="AA33" i="13"/>
  <c r="AC33" i="1"/>
  <c r="AC33" i="13" s="1"/>
  <c r="AC56" i="1"/>
  <c r="AA51" i="13"/>
  <c r="AC51" i="1"/>
  <c r="AC51" i="13" s="1"/>
  <c r="AA48" i="13"/>
  <c r="AA47" i="1"/>
  <c r="AC47" i="1" s="1"/>
  <c r="AC47" i="13" s="1"/>
  <c r="AA14" i="13"/>
  <c r="AE13" i="13"/>
  <c r="AA54" i="1"/>
  <c r="AC54" i="1" s="1"/>
  <c r="AC54" i="13" s="1"/>
  <c r="AA37" i="1"/>
  <c r="AA26" i="1"/>
  <c r="AA16" i="1"/>
  <c r="AA20" i="1"/>
  <c r="AA34" i="1"/>
  <c r="AA41" i="1"/>
  <c r="AA63" i="1"/>
  <c r="AF37" i="1"/>
  <c r="AE37" i="1"/>
  <c r="AE34" i="1"/>
  <c r="AF34" i="1"/>
  <c r="AE26" i="1"/>
  <c r="AF26" i="1"/>
  <c r="AF20" i="1"/>
  <c r="AE20" i="1"/>
  <c r="AF16" i="1"/>
  <c r="AE16" i="1"/>
  <c r="AA13" i="1"/>
  <c r="AE41" i="1"/>
  <c r="AF41" i="1"/>
  <c r="AF13" i="13"/>
  <c r="L71" i="1"/>
  <c r="L71" i="13" s="1"/>
  <c r="H71" i="1"/>
  <c r="H71" i="13" s="1"/>
  <c r="S71" i="1"/>
  <c r="S71" i="13" s="1"/>
  <c r="X71" i="1"/>
  <c r="X71" i="13" s="1"/>
  <c r="AD71" i="1"/>
  <c r="AD71" i="13" s="1"/>
  <c r="AE33" i="8"/>
  <c r="AE13" i="1"/>
  <c r="AF13" i="1"/>
  <c r="A68" i="1" l="1"/>
  <c r="A69" i="1" s="1"/>
  <c r="A70" i="1" s="1"/>
  <c r="A71" i="1" s="1"/>
  <c r="AA63" i="13"/>
  <c r="AC63" i="1"/>
  <c r="AC63" i="13" s="1"/>
  <c r="AA41" i="13"/>
  <c r="AC41" i="1"/>
  <c r="AC41" i="13" s="1"/>
  <c r="AA34" i="13"/>
  <c r="AC34" i="1"/>
  <c r="AC34" i="13" s="1"/>
  <c r="AA20" i="13"/>
  <c r="AC20" i="1"/>
  <c r="AC20" i="13" s="1"/>
  <c r="AA13" i="13"/>
  <c r="AC13" i="1"/>
  <c r="AC13" i="13" s="1"/>
  <c r="AA16" i="13"/>
  <c r="AC16" i="1"/>
  <c r="AC16" i="13" s="1"/>
  <c r="AA26" i="13"/>
  <c r="AC26" i="1"/>
  <c r="AC26" i="13" s="1"/>
  <c r="AA37" i="13"/>
  <c r="AC37" i="1"/>
  <c r="AC37" i="13" s="1"/>
  <c r="AA54" i="13"/>
  <c r="AA47" i="13"/>
  <c r="AE37" i="13"/>
  <c r="AF37" i="13"/>
  <c r="AF34" i="13"/>
  <c r="AE34" i="13"/>
  <c r="AF26" i="13"/>
  <c r="AE26" i="13"/>
  <c r="AF20" i="13"/>
  <c r="AE20" i="13"/>
  <c r="AA71" i="1"/>
  <c r="AF41" i="13"/>
  <c r="AE41" i="13"/>
  <c r="AE16" i="13"/>
  <c r="AF16" i="13"/>
  <c r="AA71" i="13" l="1"/>
  <c r="AC71" i="1"/>
  <c r="AC7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Vásquez</author>
  </authors>
  <commentList>
    <comment ref="C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NOMBRE DE LA COMPAÑÍA AQUI
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RUC DE LA CIA AQUÍ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Formato 
MM/DD/AAA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Vásquez</author>
  </authors>
  <commentList>
    <comment ref="C11" authorId="0" shapeId="0" xr:uid="{EEC2FE60-AB07-4CD8-A481-560B1B9440C9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D11" authorId="0" shapeId="0" xr:uid="{3BCFF944-F82A-4313-8F33-844114723DB9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936FC536-49DF-4A15-AF00-A20444B71BA4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F11" authorId="0" shapeId="0" xr:uid="{F7C90F2F-2736-41A3-BC07-9DD1CEE97CAF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 xr:uid="{2A4097FF-2F50-421A-8856-2BE7FD48C34E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H11" authorId="0" shapeId="0" xr:uid="{FE5502F7-C7EE-41C4-A09F-C211BC0C52C1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A975699B-55BB-4D2D-91BE-A8D45D1BB828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J11" authorId="0" shapeId="0" xr:uid="{22FEA1D2-EDD9-4A14-803E-8CBC37D5D8EC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2F38224F-D85F-48D0-9702-0A040FDD6EF1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L11" authorId="0" shapeId="0" xr:uid="{EEF2E1E0-7162-4F84-8916-367218D46E77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 xr:uid="{0385DD8D-5973-4C7E-AAD2-4227603B693D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N11" authorId="0" shapeId="0" xr:uid="{323D0A95-51C8-4C17-934D-DFDEB7F4F1B6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31874DBF-EC70-421D-9560-D522AD506297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E12" authorId="0" shapeId="0" xr:uid="{0843BD85-DDA9-4DC5-B1CF-75C04DA6E880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G12" authorId="0" shapeId="0" xr:uid="{4F1ED9C8-4E82-44B8-BC7B-391A1804C989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I12" authorId="0" shapeId="0" xr:uid="{2A47444B-0FE1-4A40-9ADF-EB4B08137A68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K12" authorId="0" shapeId="0" xr:uid="{89891769-A5F8-4AD0-84C1-49F58B5FD964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M12" authorId="0" shapeId="0" xr:uid="{28B25BD4-1116-4B2C-97D7-292CEC19AEBF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D13" authorId="0" shapeId="0" xr:uid="{E23FED7F-8A53-4E32-898C-5083C7F368EC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F13" authorId="0" shapeId="0" xr:uid="{32BB809B-A3C1-4899-B1B3-829780B6BAEB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H13" authorId="0" shapeId="0" xr:uid="{36FBCA6F-B571-42C8-AD8D-1C0A6DE2F287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J13" authorId="0" shapeId="0" xr:uid="{F8F2D29D-CFD6-46F3-B44F-1A687B3A707B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L13" authorId="0" shapeId="0" xr:uid="{8FB69525-CACD-4A5A-B785-532FA2FA5831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N13" authorId="0" shapeId="0" xr:uid="{0C92B094-F7C6-422A-80DF-BF321366CAF7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C17" authorId="0" shapeId="0" xr:uid="{D0888F41-91F8-4F81-9084-DFC31ADD8D2E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D17" authorId="0" shapeId="0" xr:uid="{C842FE67-7015-4D59-B93A-9AF574ABEB7A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3C3E6630-B96F-434D-993C-73685091510D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F17" authorId="0" shapeId="0" xr:uid="{23C037E3-6149-4B45-A369-B370D41C08B1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E7FB1384-E469-4276-AE97-45B8CBFAD557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H17" authorId="0" shapeId="0" xr:uid="{C8CA68C5-8BD0-4ADE-A5D9-FE03C8C09D2E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 xr:uid="{F2DA408C-F844-4765-BDE2-1B4470900899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J17" authorId="0" shapeId="0" xr:uid="{F20D1F78-C765-4F0D-8419-BD064DB39E56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C68DB52A-848C-4C25-A7CC-0F07A8A299A6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L17" authorId="0" shapeId="0" xr:uid="{8B1BF85C-3E19-449D-8DEE-A6430DE90F95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 shapeId="0" xr:uid="{A50B6ABD-72E3-4B01-A801-71AD3C4F6CB6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N17" authorId="0" shapeId="0" xr:uid="{51895260-6D0E-43F2-8E2D-3E28930CB1DB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40DBB219-9482-492C-B8AB-3FC36F02C9B2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E18" authorId="0" shapeId="0" xr:uid="{24754091-5280-492C-8059-87D2F7BAA52E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G18" authorId="0" shapeId="0" xr:uid="{48609775-4302-4070-8A32-474C3B9B63BD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I18" authorId="0" shapeId="0" xr:uid="{F6916406-5094-4772-9331-152D61D7A8F5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K18" authorId="0" shapeId="0" xr:uid="{FAB22F9C-2753-4F41-933C-FA785265D17E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M18" authorId="0" shapeId="0" xr:uid="{5225443A-FBEA-4DD9-8FAD-27E562DC94BB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D19" authorId="0" shapeId="0" xr:uid="{B85F07E5-A294-447D-A48E-34A6AB32D579}">
      <text>
        <r>
          <rPr>
            <b/>
            <sz val="9"/>
            <color indexed="81"/>
            <rFont val="Tahoma"/>
            <family val="2"/>
          </rPr>
          <t>TOTAL DE VALORES ASEGURADO</t>
        </r>
      </text>
    </comment>
    <comment ref="F19" authorId="0" shapeId="0" xr:uid="{179800DD-6875-48FF-AB04-C73D96578D96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H19" authorId="0" shapeId="0" xr:uid="{EB9AAB66-597E-4AF0-8D42-2136237C13FC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J19" authorId="0" shapeId="0" xr:uid="{30D00D53-D8B1-4DA9-9A47-21939607CD6D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L19" authorId="0" shapeId="0" xr:uid="{BB12DFA3-1E4F-4471-83DC-E39879E12AEC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N19" authorId="0" shapeId="0" xr:uid="{CCCDBACA-0D0E-4C11-875D-F1ADFBAAF289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C22" authorId="0" shapeId="0" xr:uid="{15E86625-2344-401E-B1ED-76F7E2EA73A8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E22" authorId="0" shapeId="0" xr:uid="{B8554FC7-F97A-4A03-977B-450C562B490C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G22" authorId="0" shapeId="0" xr:uid="{8DF08C38-A0CA-4BF6-8D9A-73C3C117BE0C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I22" authorId="0" shapeId="0" xr:uid="{85851890-716C-43B0-A163-8A206F602397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K22" authorId="0" shapeId="0" xr:uid="{B1E32426-A0A5-477A-8993-BC16CD58A2ED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M22" authorId="0" shapeId="0" xr:uid="{29C3D273-9193-4466-9531-C8EA05ACA42C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</commentList>
</comments>
</file>

<file path=xl/sharedStrings.xml><?xml version="1.0" encoding="utf-8"?>
<sst xmlns="http://schemas.openxmlformats.org/spreadsheetml/2006/main" count="872" uniqueCount="306">
  <si>
    <t>SUPERINTENDENCIA DE SEGUROS Y REASEGUROS DE PANAMA</t>
  </si>
  <si>
    <t>ESTADISTICA MENSUAL PÓLIZAS PRIMAS Y SINIESTROS</t>
  </si>
  <si>
    <r>
      <rPr>
        <b/>
        <sz val="12"/>
        <color rgb="FFFF0000"/>
        <rFont val="Calibri"/>
        <family val="2"/>
        <scheme val="minor"/>
      </rPr>
      <t xml:space="preserve">ESTADISTICA LOCAL </t>
    </r>
    <r>
      <rPr>
        <b/>
        <sz val="12"/>
        <color rgb="FF002060"/>
        <rFont val="Calibri"/>
        <family val="2"/>
        <scheme val="minor"/>
      </rPr>
      <t>- REPUBLICA DE PANAMÁ</t>
    </r>
  </si>
  <si>
    <t xml:space="preserve"> </t>
  </si>
  <si>
    <t>COMPAÑÍA:</t>
  </si>
  <si>
    <t>RUC:</t>
  </si>
  <si>
    <t>P O L I Z A S</t>
  </si>
  <si>
    <t>P R I M A S    S U S C R I T A S</t>
  </si>
  <si>
    <t>S I N I E S T R O S    P A G A D O S</t>
  </si>
  <si>
    <t>Descripción</t>
  </si>
  <si>
    <t>Número de ASEGURADOS / Unidades ASEGURADAS</t>
  </si>
  <si>
    <t xml:space="preserve">Primas Directas </t>
  </si>
  <si>
    <t>Reaseguros Asumidos</t>
  </si>
  <si>
    <t>Total Primas Suscritas del mes</t>
  </si>
  <si>
    <t>Siniestros Pagados Seguro Directo</t>
  </si>
  <si>
    <t>Siniestros Pagados Reaseguro Asumido</t>
  </si>
  <si>
    <t>Recuperos</t>
  </si>
  <si>
    <t>Total Siniestros Pagados</t>
  </si>
  <si>
    <t>Reserva  de Siniestros en Trámite Seguro Directo</t>
  </si>
  <si>
    <t>Reserva  de Siniestros en Trámite Seguro Directo Monto Recuperado</t>
  </si>
  <si>
    <t>Total Reserva de Siniestros</t>
  </si>
  <si>
    <t>Corregir Errores
antes de Enviar</t>
  </si>
  <si>
    <t>Cuentas</t>
  </si>
  <si>
    <t>Pólizas/Asegurados</t>
  </si>
  <si>
    <t>Primas</t>
  </si>
  <si>
    <t>Ramos de Seguros (LOCAL)</t>
  </si>
  <si>
    <t>Vida Individual</t>
  </si>
  <si>
    <t xml:space="preserve">   - Primer año</t>
  </si>
  <si>
    <t xml:space="preserve">   - Renovación</t>
  </si>
  <si>
    <t>Accidentes Personales</t>
  </si>
  <si>
    <t xml:space="preserve">   - Individual</t>
  </si>
  <si>
    <t xml:space="preserve">   - Grupo</t>
  </si>
  <si>
    <t xml:space="preserve">   - Invalidez</t>
  </si>
  <si>
    <t>Salud</t>
  </si>
  <si>
    <t>Colectivos de Vida</t>
  </si>
  <si>
    <t>Incendio y Líneas Aliadas (*)</t>
  </si>
  <si>
    <t xml:space="preserve">   - Residencial</t>
  </si>
  <si>
    <t xml:space="preserve">   - Comercial</t>
  </si>
  <si>
    <t xml:space="preserve">   - Industrial</t>
  </si>
  <si>
    <t>Vida Industrial</t>
  </si>
  <si>
    <t>Anualidades</t>
  </si>
  <si>
    <t>Rentas Vitalicias</t>
  </si>
  <si>
    <t>Pérdida de Ingresos</t>
  </si>
  <si>
    <t>Multiriesgo</t>
  </si>
  <si>
    <t xml:space="preserve">   - Comercial e Industrial</t>
  </si>
  <si>
    <t>Transporte de Carga</t>
  </si>
  <si>
    <t xml:space="preserve">   - Terrestre</t>
  </si>
  <si>
    <t xml:space="preserve">   - Marítimo</t>
  </si>
  <si>
    <t xml:space="preserve">   - Aéreo</t>
  </si>
  <si>
    <t>Casco</t>
  </si>
  <si>
    <t>Automóvil</t>
  </si>
  <si>
    <t>Ramos Técnicos</t>
  </si>
  <si>
    <t xml:space="preserve">   - TRC - TRM</t>
  </si>
  <si>
    <t xml:space="preserve">   - Equipo Eléctronico</t>
  </si>
  <si>
    <t xml:space="preserve">   - Caldera y Maquinaria</t>
  </si>
  <si>
    <t xml:space="preserve">   - Rotura de Maquinaria</t>
  </si>
  <si>
    <t xml:space="preserve">   - Equipo Pesado</t>
  </si>
  <si>
    <t xml:space="preserve">   - Vidrios</t>
  </si>
  <si>
    <t>Riesgos  Diversos</t>
  </si>
  <si>
    <t xml:space="preserve">   - Responsabilidad Civil</t>
  </si>
  <si>
    <t xml:space="preserve">   - Robo</t>
  </si>
  <si>
    <t xml:space="preserve">   - Fidelidad y DDD</t>
  </si>
  <si>
    <t xml:space="preserve">   - BBB</t>
  </si>
  <si>
    <t xml:space="preserve">   - Otros</t>
  </si>
  <si>
    <t>Titulos de Propiedad</t>
  </si>
  <si>
    <t>Fianzas</t>
  </si>
  <si>
    <t>TOTAL LOCAL</t>
  </si>
  <si>
    <t>DESGLOSE DE RIESGOS DIVERSOS</t>
  </si>
  <si>
    <t>TOTAL RIESGOS DIVERSOS OTROS</t>
  </si>
  <si>
    <t xml:space="preserve">   - Colectivo de Vida</t>
  </si>
  <si>
    <t>S I N I E S T R O S   INCURRIDOS</t>
  </si>
  <si>
    <t>Total Reservas en Trámites</t>
  </si>
  <si>
    <t>Reserva  de Siniestros Incurridos No Reportados (IBNR)</t>
  </si>
  <si>
    <t>Total Siniestros Incurridos</t>
  </si>
  <si>
    <t>Total  Siniestros incurridos netos fórmula en INUSE</t>
  </si>
  <si>
    <t>S I N I E S T R O S    E N    T R Á M I T E</t>
  </si>
  <si>
    <t xml:space="preserve">   - Primer año </t>
  </si>
  <si>
    <t>Cantidad de Pólizas Canceladas o Anuladas del mes</t>
  </si>
  <si>
    <r>
      <t xml:space="preserve">Pólizas Vigentes </t>
    </r>
    <r>
      <rPr>
        <b/>
        <sz val="11"/>
        <rFont val="Calibri"/>
        <family val="2"/>
        <scheme val="minor"/>
      </rPr>
      <t xml:space="preserve">del </t>
    </r>
    <r>
      <rPr>
        <b/>
        <sz val="11"/>
        <color rgb="FFFF0000"/>
        <rFont val="Calibri"/>
        <family val="2"/>
        <scheme val="minor"/>
      </rPr>
      <t>mes anterior</t>
    </r>
  </si>
  <si>
    <r>
      <t xml:space="preserve">Pólizas </t>
    </r>
    <r>
      <rPr>
        <b/>
        <sz val="11"/>
        <color rgb="FFFF0000"/>
        <rFont val="Calibri"/>
        <family val="2"/>
        <scheme val="minor"/>
      </rPr>
      <t>NUEVAS</t>
    </r>
    <r>
      <rPr>
        <b/>
        <sz val="11"/>
        <color theme="1"/>
        <rFont val="Calibri"/>
        <family val="2"/>
        <scheme val="minor"/>
      </rPr>
      <t xml:space="preserve"> del Mes</t>
    </r>
  </si>
  <si>
    <r>
      <t xml:space="preserve">Pólizas </t>
    </r>
    <r>
      <rPr>
        <b/>
        <sz val="11"/>
        <color rgb="FFFF0000"/>
        <rFont val="Calibri"/>
        <family val="2"/>
        <scheme val="minor"/>
      </rPr>
      <t>Renovadas</t>
    </r>
    <r>
      <rPr>
        <b/>
        <sz val="11"/>
        <color theme="1"/>
        <rFont val="Calibri"/>
        <family val="2"/>
        <scheme val="minor"/>
      </rPr>
      <t xml:space="preserve"> del Mes</t>
    </r>
  </si>
  <si>
    <r>
      <t xml:space="preserve"> Pólizas </t>
    </r>
    <r>
      <rPr>
        <b/>
        <sz val="11"/>
        <color rgb="FFFF0000"/>
        <rFont val="Calibri"/>
        <family val="2"/>
        <scheme val="minor"/>
      </rPr>
      <t xml:space="preserve">Canceladas o Anuladas </t>
    </r>
    <r>
      <rPr>
        <b/>
        <sz val="11"/>
        <color theme="1"/>
        <rFont val="Calibri"/>
        <family val="2"/>
        <scheme val="minor"/>
      </rPr>
      <t>del mes</t>
    </r>
  </si>
  <si>
    <r>
      <t xml:space="preserve">Pólizas </t>
    </r>
    <r>
      <rPr>
        <b/>
        <sz val="11"/>
        <color rgb="FFFF0000"/>
        <rFont val="Calibri"/>
        <family val="2"/>
        <scheme val="minor"/>
      </rPr>
      <t>Caducadas o Vencida</t>
    </r>
    <r>
      <rPr>
        <b/>
        <sz val="11"/>
        <color theme="1"/>
        <rFont val="Calibri"/>
        <family val="2"/>
        <scheme val="minor"/>
      </rPr>
      <t xml:space="preserve"> del mes</t>
    </r>
  </si>
  <si>
    <r>
      <t xml:space="preserve">Pólizas Vigentes </t>
    </r>
    <r>
      <rPr>
        <b/>
        <sz val="11"/>
        <color rgb="FFFF0000"/>
        <rFont val="Calibri"/>
        <family val="2"/>
        <scheme val="minor"/>
      </rPr>
      <t>del MES</t>
    </r>
  </si>
  <si>
    <t>P Ó L I Z A S</t>
  </si>
  <si>
    <r>
      <t xml:space="preserve">Pólizas </t>
    </r>
    <r>
      <rPr>
        <b/>
        <sz val="11"/>
        <color rgb="FFFF0000"/>
        <rFont val="Calibri"/>
        <family val="2"/>
        <scheme val="minor"/>
      </rPr>
      <t xml:space="preserve">Canceladas o Anuladas </t>
    </r>
    <r>
      <rPr>
        <b/>
        <sz val="11"/>
        <color theme="1"/>
        <rFont val="Calibri"/>
        <family val="2"/>
        <scheme val="minor"/>
      </rPr>
      <t>del mes</t>
    </r>
  </si>
  <si>
    <t>Casos Cerrados del mes</t>
  </si>
  <si>
    <t>Casos Abiertos</t>
  </si>
  <si>
    <t xml:space="preserve"> Casos Incurridos</t>
  </si>
  <si>
    <t>Cancelaciones</t>
  </si>
  <si>
    <t>Anulaciones</t>
  </si>
  <si>
    <t>ESTADISTICA MENSUAL 
(suscripción del mes)</t>
  </si>
  <si>
    <t>COBERTURA COMPLETA</t>
  </si>
  <si>
    <t>SEGURO DE DAÑOS TERCEROS</t>
  </si>
  <si>
    <t>SEGURO OBLIGATORIO BÁSICO DE ACCIDENTES DE TRANSITO (ATTT)</t>
  </si>
  <si>
    <t>TOTALES</t>
  </si>
  <si>
    <t>GRAN TOTAL</t>
  </si>
  <si>
    <t>PARTICULAR</t>
  </si>
  <si>
    <t>COMERCIAL</t>
  </si>
  <si>
    <t>Cantidad</t>
  </si>
  <si>
    <t>Monto</t>
  </si>
  <si>
    <t>Pólizas / Primas</t>
  </si>
  <si>
    <t>Cantidad de Autos expuestos</t>
  </si>
  <si>
    <t>Suma Asegurada</t>
  </si>
  <si>
    <t>Suma Asegurada Promedio</t>
  </si>
  <si>
    <t>ESTADISTICA TOTAL 
(Acumulado)</t>
  </si>
  <si>
    <t>SINIESTROS PAGADOS 
DEL MES</t>
  </si>
  <si>
    <t>PAGOS A ASEGURADOS</t>
  </si>
  <si>
    <t>PAGOS A TERCEROS</t>
  </si>
  <si>
    <t>TOTAL DE SINIESTROS PAGADOS</t>
  </si>
  <si>
    <t xml:space="preserve">GRAN TOTAL </t>
  </si>
  <si>
    <t># casos</t>
  </si>
  <si>
    <t>Total de Siniestros Pagados</t>
  </si>
  <si>
    <t>Pérdidas Parciales</t>
  </si>
  <si>
    <t>Colisión o Vuelco</t>
  </si>
  <si>
    <t>Robo</t>
  </si>
  <si>
    <t>Incendio</t>
  </si>
  <si>
    <t>Inundación</t>
  </si>
  <si>
    <t>Comprensivo</t>
  </si>
  <si>
    <t>Gastos Médicos</t>
  </si>
  <si>
    <t>Pérdida Total</t>
  </si>
  <si>
    <t xml:space="preserve">Inundación </t>
  </si>
  <si>
    <t>Responsabilidad Civil</t>
  </si>
  <si>
    <t xml:space="preserve">Lesiones Corporales </t>
  </si>
  <si>
    <t>Muerte</t>
  </si>
  <si>
    <t xml:space="preserve">Daños a la propiedad </t>
  </si>
  <si>
    <t>Otros Gastos</t>
  </si>
  <si>
    <r>
      <t>•  Pólizas - Primas - Siniestros mensuales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rgb="FF0070C0"/>
        <rFont val="Calibri"/>
        <family val="2"/>
      </rPr>
      <t>deben coincidir con la Estadística Mensual Ramo de Auto</t>
    </r>
  </si>
  <si>
    <r>
      <t>•  Total de Primas Acumulado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4"/>
        <rFont val="Calibri"/>
        <family val="2"/>
      </rPr>
      <t>debe coincidir con el reporte Acumulado del Año</t>
    </r>
    <r>
      <rPr>
        <b/>
        <sz val="16"/>
        <color theme="1"/>
        <rFont val="Calibri"/>
        <family val="2"/>
      </rPr>
      <t xml:space="preserve"> </t>
    </r>
    <r>
      <rPr>
        <sz val="16"/>
        <color theme="1"/>
        <rFont val="Calibri"/>
        <family val="2"/>
      </rPr>
      <t>para cada compañía</t>
    </r>
  </si>
  <si>
    <t>•  En la sección sinestro debe reportarse una sola vez según el tipo de seguro al que corresponda</t>
  </si>
  <si>
    <t>•  Desglosar siniestro en Pagos al Asegurados y Pago a Terceros/Obligatorio.  Favor no duplicar valores</t>
  </si>
  <si>
    <r>
      <t xml:space="preserve">•  En caso de </t>
    </r>
    <r>
      <rPr>
        <b/>
        <sz val="16"/>
        <color rgb="FF0070C0"/>
        <rFont val="Calibri"/>
        <family val="2"/>
      </rPr>
      <t>Coaseguro,</t>
    </r>
    <r>
      <rPr>
        <sz val="16"/>
        <color theme="1"/>
        <rFont val="Calibri"/>
        <family val="2"/>
      </rPr>
      <t xml:space="preserve"> la</t>
    </r>
    <r>
      <rPr>
        <sz val="16"/>
        <rFont val="Calibri"/>
        <family val="2"/>
      </rPr>
      <t xml:space="preserve"> </t>
    </r>
    <r>
      <rPr>
        <b/>
        <sz val="16"/>
        <color rgb="FF0070C0"/>
        <rFont val="Calibri"/>
        <family val="2"/>
      </rPr>
      <t>Aseguradora Líder reporta la póliza</t>
    </r>
    <r>
      <rPr>
        <sz val="16"/>
        <rFont val="Calibri"/>
        <family val="2"/>
      </rPr>
      <t xml:space="preserve">.  En primas y siniestros,  cada aseguradora reporta </t>
    </r>
    <r>
      <rPr>
        <b/>
        <sz val="16"/>
        <color rgb="FF0070C0"/>
        <rFont val="Calibri"/>
        <family val="2"/>
      </rPr>
      <t>solo su participación</t>
    </r>
  </si>
  <si>
    <t>•  Otros Gastos corresponde a:   gastos por gruas, alquiler de autos, inspecciones in-situ, etc</t>
  </si>
  <si>
    <t xml:space="preserve">   - Colectivo de Deudores</t>
  </si>
  <si>
    <t>Formato al 01 -Enero-2025</t>
  </si>
  <si>
    <t>P R I M A S</t>
  </si>
  <si>
    <t>Devengadas</t>
  </si>
  <si>
    <t>Retenidas</t>
  </si>
  <si>
    <t>TOTAL EXTERIOR</t>
  </si>
  <si>
    <t>TOTAL (LOCAL Y EXTERIOR)</t>
  </si>
  <si>
    <t>DIC</t>
  </si>
  <si>
    <t>DICIEMBRE</t>
  </si>
  <si>
    <t>NOV</t>
  </si>
  <si>
    <t>NOVIEMBRE</t>
  </si>
  <si>
    <t>OCT</t>
  </si>
  <si>
    <t>OCTUBRE</t>
  </si>
  <si>
    <t>SEP</t>
  </si>
  <si>
    <t>SEPTIEMBRE</t>
  </si>
  <si>
    <t>AGO</t>
  </si>
  <si>
    <t>AGOSTO</t>
  </si>
  <si>
    <t>JUL</t>
  </si>
  <si>
    <t>JULIO</t>
  </si>
  <si>
    <t>JUN</t>
  </si>
  <si>
    <t>JUNIO</t>
  </si>
  <si>
    <t>MAY</t>
  </si>
  <si>
    <t>MAYO</t>
  </si>
  <si>
    <t>ABR</t>
  </si>
  <si>
    <t>ABRIL</t>
  </si>
  <si>
    <t>MAR</t>
  </si>
  <si>
    <t>MARZO</t>
  </si>
  <si>
    <t>FEB</t>
  </si>
  <si>
    <t>FEBRERO</t>
  </si>
  <si>
    <t>ENE</t>
  </si>
  <si>
    <t>ENERO</t>
  </si>
  <si>
    <t>DIAS</t>
  </si>
  <si>
    <t>CORTO</t>
  </si>
  <si>
    <t>MES</t>
  </si>
  <si>
    <t>FECHA:</t>
  </si>
  <si>
    <t xml:space="preserve">   - Particular</t>
  </si>
  <si>
    <t xml:space="preserve">   - Cumplimiento de Obras y Servicios</t>
  </si>
  <si>
    <t xml:space="preserve">   - Judiciales</t>
  </si>
  <si>
    <t xml:space="preserve">   - Suministros</t>
  </si>
  <si>
    <t>ESTADISTICA POR CANAL DE VENTA</t>
  </si>
  <si>
    <t>CANAL DE COMERCIALIZACION</t>
  </si>
  <si>
    <t>CORREDORES</t>
  </si>
  <si>
    <t>Ramos de Seguros</t>
  </si>
  <si>
    <t>Ramos de Seguros (TOTAL)</t>
  </si>
  <si>
    <t>C A N A L E S   D E   V E N T A</t>
  </si>
  <si>
    <t xml:space="preserve">   - Crédito (primer requerimiento)</t>
  </si>
  <si>
    <t>ESTADISTICA POR CANAL DE COMERCIALIZACION</t>
  </si>
  <si>
    <t>CANALES  DE  COMERCIALIZACIÓN</t>
  </si>
  <si>
    <t xml:space="preserve">ESTADISTICA EXTERIOR </t>
  </si>
  <si>
    <t>ESTADISTICA TOTAL  - REPUBLICA DE PANAMÁ y EXTERIOR</t>
  </si>
  <si>
    <t>Total Cancelaciones y Anulaciones</t>
  </si>
  <si>
    <t>Total de Primas Canceladas o Anuladas</t>
  </si>
  <si>
    <t>Pólizas</t>
  </si>
  <si>
    <r>
      <t xml:space="preserve">   - Otros </t>
    </r>
    <r>
      <rPr>
        <sz val="11"/>
        <color rgb="FFFF0000"/>
        <rFont val="Calibri"/>
        <family val="2"/>
        <scheme val="minor"/>
      </rPr>
      <t xml:space="preserve"> **menor de 5%**</t>
    </r>
  </si>
  <si>
    <t>LOS RIESGOS DIVERSOS OTROS NO DEBEN EXCEDER EL 5% DE LOS RIESGOS</t>
  </si>
  <si>
    <t>ESTADISTICA TOTAL  - CANCELACIONES Y ANULACIONES</t>
  </si>
  <si>
    <t>DESGLOSE DE SEGUROS DE AUTO</t>
  </si>
  <si>
    <t xml:space="preserve">   - Otras fianzas</t>
  </si>
  <si>
    <t>XXXX-XXXX-XXXX</t>
  </si>
  <si>
    <t>DIRECTAS</t>
  </si>
  <si>
    <t xml:space="preserve">   - Propuesta (Oferta)</t>
  </si>
  <si>
    <t xml:space="preserve">   - Fraude Tarjeta de Crédito</t>
  </si>
  <si>
    <t xml:space="preserve">   - Fidelidad</t>
  </si>
  <si>
    <t xml:space="preserve">   - Fidelidad </t>
  </si>
  <si>
    <t xml:space="preserve">   - Agrícola y Pecuario</t>
  </si>
  <si>
    <t>Ramos de Seguros (EXTERIOR)</t>
  </si>
  <si>
    <t>ALIADO LEASING</t>
  </si>
  <si>
    <t>BAC</t>
  </si>
  <si>
    <t>BANESCO</t>
  </si>
  <si>
    <t>BANISTMO</t>
  </si>
  <si>
    <t>CAJA DE AHORROS</t>
  </si>
  <si>
    <t>COOPERATIVA DE AHORRO Y CREDITO EMPLEADOS DE LA LOTERIA NACIONAL, R.L.</t>
  </si>
  <si>
    <t>COOPERATIVA DE SERVICIOS MÚLTIPLES DE EDUCADORES COCLESANOS R.L.</t>
  </si>
  <si>
    <t>COOPERATIVA DE TRANSPORTE JOAQUINA H. DE TORRIJOS R.L.</t>
  </si>
  <si>
    <t>CREDICORP BANK</t>
  </si>
  <si>
    <t>FINANCIERA FINANCREDIT</t>
  </si>
  <si>
    <t>GLOBAL BANK</t>
  </si>
  <si>
    <t>QUALITY SERVICES MOTOR</t>
  </si>
  <si>
    <t>DIAGNOSTI YA</t>
  </si>
  <si>
    <t>MULTIBANK</t>
  </si>
  <si>
    <t>RODELAG</t>
  </si>
  <si>
    <t xml:space="preserve">MICROSERFIN </t>
  </si>
  <si>
    <t>ST. GEORGES BANK</t>
  </si>
  <si>
    <t>Canal de Comercialización</t>
  </si>
  <si>
    <t>AGENCIA DE VIAJES GLORIA MÉNDEZ, S.A.</t>
  </si>
  <si>
    <t>ALIADO LEASING, S.A.</t>
  </si>
  <si>
    <t>BAC INTERNATIONAL BANK, INC.</t>
  </si>
  <si>
    <t>BANCO ALIADO S.A.</t>
  </si>
  <si>
    <t>BANCO LAFISE PANAMÁ S.A.</t>
  </si>
  <si>
    <t>BANESCO, S.A.</t>
  </si>
  <si>
    <t>BANISTMO, S.A.</t>
  </si>
  <si>
    <t>CM FINANCIERA, S.A.</t>
  </si>
  <si>
    <t>COOPERATIVA DE SERVICIOS MULTIPLES EL EDUCADOR VERAGUENSE R.L.</t>
  </si>
  <si>
    <t>CREDICORP BANK, S.A.</t>
  </si>
  <si>
    <t>FINANCIERA FINACREDIT S.A.</t>
  </si>
  <si>
    <t>GLOBAL BANK CORP.</t>
  </si>
  <si>
    <t>HADSAED, S.A.</t>
  </si>
  <si>
    <t>INVERSIONES CORNIE, S.A.</t>
  </si>
  <si>
    <t>MULTIBANK INC.</t>
  </si>
  <si>
    <t>RODELAG, S.A.</t>
  </si>
  <si>
    <t xml:space="preserve">SOLUCIONES DE MICROFINANZAS, S.A. (MICROSERFIN) </t>
  </si>
  <si>
    <t xml:space="preserve">XTREME MOTORS TRADING, INC. </t>
  </si>
  <si>
    <t>ST. GEORGES BANK &amp; COMPANY INC.</t>
  </si>
  <si>
    <t>BANCO ALIADO</t>
  </si>
  <si>
    <t>CM FINANCIERA</t>
  </si>
  <si>
    <t>0</t>
  </si>
  <si>
    <t>Nombre del Canal</t>
  </si>
  <si>
    <t>COOP. EDUCADORES COCLESANOS</t>
  </si>
  <si>
    <t>COOPEVE</t>
  </si>
  <si>
    <t>COOP. JOAQUINA H. DE TORRIJOS</t>
  </si>
  <si>
    <t>XTREME MOTORS TRADING</t>
  </si>
  <si>
    <t>AÑO</t>
  </si>
  <si>
    <t>ASEGURADORA</t>
  </si>
  <si>
    <t>ACERTA</t>
  </si>
  <si>
    <t>ALIADO</t>
  </si>
  <si>
    <t>ANCON</t>
  </si>
  <si>
    <t>GLOBAL</t>
  </si>
  <si>
    <t>ASSA</t>
  </si>
  <si>
    <t>BUPA</t>
  </si>
  <si>
    <t>CHUBB</t>
  </si>
  <si>
    <t>INTERNACIONAL</t>
  </si>
  <si>
    <t>GENERAL</t>
  </si>
  <si>
    <t>INTERAMERICANA</t>
  </si>
  <si>
    <t>REGIONAL</t>
  </si>
  <si>
    <t>MAPFRE</t>
  </si>
  <si>
    <t>MERCANTIL</t>
  </si>
  <si>
    <t>OPTIMA</t>
  </si>
  <si>
    <t>PALIG</t>
  </si>
  <si>
    <t>SAGICOR</t>
  </si>
  <si>
    <t>FEDPA</t>
  </si>
  <si>
    <t>SURAMERICANA</t>
  </si>
  <si>
    <t>UNIVIVIR</t>
  </si>
  <si>
    <t>WORLDWIDE</t>
  </si>
  <si>
    <t>Nombre de la Compañía</t>
  </si>
  <si>
    <t>Total Primas Suscritas DIRECTAS del mes</t>
  </si>
  <si>
    <t>DAVIVIENDA</t>
  </si>
  <si>
    <t>AFINITI FINANCIAL GROUP, S.A.</t>
  </si>
  <si>
    <t>AFINITI FINANCIAL</t>
  </si>
  <si>
    <t>AGENCIA DE VIAJES GLORIA MÉNDEZ</t>
  </si>
  <si>
    <t>BANCO (AZTECA PANAMA), S.A.</t>
  </si>
  <si>
    <t xml:space="preserve">BANCO AZTECA </t>
  </si>
  <si>
    <t>BANCO DAVIVIENDA (PANAMÁ), S.A. (antes THE BANK OF NOVA SCOTIA)</t>
  </si>
  <si>
    <t>BANCO GENERAL, S.A.</t>
  </si>
  <si>
    <t>BANCO GENERAL</t>
  </si>
  <si>
    <t>BANCO LAFISE PANAMÁ</t>
  </si>
  <si>
    <t>BANCO NACIONAL DE PANAMÁ</t>
  </si>
  <si>
    <t xml:space="preserve">COMPAÑÍA PANAMEÑA DE AVIACIÓN </t>
  </si>
  <si>
    <t xml:space="preserve">COPA </t>
  </si>
  <si>
    <t>COOPERATIVA DE AHORRO Y CREDITO DE EMPLEADOS DEL SISTEMA ESTATAL DE SALUD DE COCLE, R.L.</t>
  </si>
  <si>
    <t>COOP.  SISTEMA ESTATAL DE SALUD DE COCLE</t>
  </si>
  <si>
    <t>COOPERATIVA DE AHORRO Y CRÉDITO DE ENFERMERAS Y AFINES R.L.</t>
  </si>
  <si>
    <t>COOP. ENFERMERAS Y AFINES</t>
  </si>
  <si>
    <t>COOP.  EMPLEADOS LOTERIA NACIONAL</t>
  </si>
  <si>
    <t>COOPERATIVA DE AHORRO Y CRÉDITO LOS PINOS R.L.</t>
  </si>
  <si>
    <t>COOP.  LOS PINOS</t>
  </si>
  <si>
    <t>COOPERATIVA DE AHORRO Y CREDITO USMANIA, R.L.</t>
  </si>
  <si>
    <t>COOP.  USMANIA</t>
  </si>
  <si>
    <t>COOPERATIVA DE SERVICIOS INTEGRALES EL EDUCADOR HERRERANO, R.L.</t>
  </si>
  <si>
    <t>COOP. DEL EDUCADOR HERRERANO</t>
  </si>
  <si>
    <t>COOPERATIVA DE SERVICIOS INTEGRALES GLADYZ B. DE DUCASA R.L.</t>
  </si>
  <si>
    <t>COOP. GLADYZ B. DE DUCASA</t>
  </si>
  <si>
    <t>COOPERATIVA DE SERVICIOS MULTIPLES SAN ANTONIO R.L.</t>
  </si>
  <si>
    <t>COOP. SAN ANTONIO</t>
  </si>
  <si>
    <t>DAKAO, S.A.</t>
  </si>
  <si>
    <t>DAKAO</t>
  </si>
  <si>
    <t>INVERSIONES SYMA WORLD MOTORS CORP S.A.</t>
  </si>
  <si>
    <t>INVERSIONES SYMA WORLD MOTORS</t>
  </si>
  <si>
    <t>MOVILIDAD INTERNACIONAL, S.A. (MOVINSA)</t>
  </si>
  <si>
    <t>MOVINSA</t>
  </si>
  <si>
    <t>PROGRESO, ADMINISTRADORA NACIONAL DE INVERSIONES, FONDOS DE PENSIONES Y CESANTIAS, S.A.</t>
  </si>
  <si>
    <t>PROGRESO</t>
  </si>
  <si>
    <t xml:space="preserve">SARGO Y PASSOS INVESTMENTS, S.A. </t>
  </si>
  <si>
    <t>SPI MOTO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</si>
</sst>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$-540A]#,##0.00"/>
    <numFmt numFmtId="166" formatCode="_(* #,##0_);_(* \(#,##0\);_(* &quot;-&quot;??_);_(@_)"/>
    <numFmt numFmtId="167" formatCode="dd/mmm/yyyy"/>
    <numFmt numFmtId="168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3333FF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70C0"/>
      <name val="Calibri"/>
      <family val="2"/>
    </font>
    <font>
      <b/>
      <sz val="16"/>
      <color theme="4"/>
      <name val="Calibri"/>
      <family val="2"/>
    </font>
    <font>
      <sz val="16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double">
        <color auto="1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0" fontId="31" fillId="0" borderId="0"/>
  </cellStyleXfs>
  <cellXfs count="404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8" xfId="0" applyFont="1" applyBorder="1"/>
    <xf numFmtId="0" fontId="2" fillId="0" borderId="11" xfId="0" applyFont="1" applyBorder="1"/>
    <xf numFmtId="0" fontId="0" fillId="0" borderId="11" xfId="0" applyBorder="1"/>
    <xf numFmtId="0" fontId="0" fillId="0" borderId="1" xfId="0" applyBorder="1"/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7" borderId="7" xfId="0" applyFont="1" applyFill="1" applyBorder="1"/>
    <xf numFmtId="0" fontId="0" fillId="8" borderId="19" xfId="0" applyFill="1" applyBorder="1"/>
    <xf numFmtId="0" fontId="2" fillId="8" borderId="7" xfId="0" applyFont="1" applyFill="1" applyBorder="1" applyAlignment="1">
      <alignment horizontal="right" indent="1"/>
    </xf>
    <xf numFmtId="0" fontId="6" fillId="3" borderId="0" xfId="0" applyFont="1" applyFill="1" applyProtection="1">
      <protection locked="0"/>
    </xf>
    <xf numFmtId="0" fontId="0" fillId="8" borderId="28" xfId="0" applyFill="1" applyBorder="1"/>
    <xf numFmtId="0" fontId="2" fillId="7" borderId="29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164" fontId="2" fillId="2" borderId="25" xfId="1" applyFont="1" applyFill="1" applyBorder="1" applyProtection="1"/>
    <xf numFmtId="0" fontId="2" fillId="2" borderId="2" xfId="0" applyFont="1" applyFill="1" applyBorder="1" applyAlignment="1">
      <alignment horizontal="center"/>
    </xf>
    <xf numFmtId="164" fontId="2" fillId="2" borderId="2" xfId="1" applyFont="1" applyFill="1" applyBorder="1" applyProtection="1"/>
    <xf numFmtId="0" fontId="2" fillId="2" borderId="6" xfId="0" applyFont="1" applyFill="1" applyBorder="1" applyAlignment="1">
      <alignment horizontal="center"/>
    </xf>
    <xf numFmtId="164" fontId="2" fillId="2" borderId="5" xfId="1" applyFont="1" applyFill="1" applyBorder="1" applyProtection="1"/>
    <xf numFmtId="0" fontId="12" fillId="8" borderId="14" xfId="0" applyFont="1" applyFill="1" applyBorder="1"/>
    <xf numFmtId="0" fontId="9" fillId="8" borderId="15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Continuous" vertical="center"/>
    </xf>
    <xf numFmtId="0" fontId="12" fillId="0" borderId="0" xfId="0" applyFont="1"/>
    <xf numFmtId="0" fontId="9" fillId="6" borderId="34" xfId="0" applyFont="1" applyFill="1" applyBorder="1" applyAlignment="1">
      <alignment horizontal="centerContinuous" vertical="center"/>
    </xf>
    <xf numFmtId="0" fontId="9" fillId="6" borderId="35" xfId="0" applyFont="1" applyFill="1" applyBorder="1" applyAlignment="1">
      <alignment horizontal="centerContinuous" vertical="center"/>
    </xf>
    <xf numFmtId="0" fontId="9" fillId="4" borderId="33" xfId="0" applyFont="1" applyFill="1" applyBorder="1" applyAlignment="1">
      <alignment horizontal="centerContinuous" vertical="center"/>
    </xf>
    <xf numFmtId="0" fontId="9" fillId="4" borderId="34" xfId="0" applyFont="1" applyFill="1" applyBorder="1" applyAlignment="1">
      <alignment horizontal="centerContinuous" vertical="center"/>
    </xf>
    <xf numFmtId="0" fontId="9" fillId="4" borderId="35" xfId="0" applyFont="1" applyFill="1" applyBorder="1" applyAlignment="1">
      <alignment horizontal="centerContinuous" vertical="center"/>
    </xf>
    <xf numFmtId="0" fontId="9" fillId="5" borderId="33" xfId="0" applyFont="1" applyFill="1" applyBorder="1" applyAlignment="1">
      <alignment horizontal="centerContinuous" vertical="center"/>
    </xf>
    <xf numFmtId="0" fontId="9" fillId="5" borderId="34" xfId="0" applyFont="1" applyFill="1" applyBorder="1" applyAlignment="1">
      <alignment horizontal="centerContinuous" vertical="center"/>
    </xf>
    <xf numFmtId="0" fontId="9" fillId="5" borderId="35" xfId="0" applyFont="1" applyFill="1" applyBorder="1" applyAlignment="1">
      <alignment horizontal="centerContinuous" vertical="center"/>
    </xf>
    <xf numFmtId="0" fontId="0" fillId="2" borderId="16" xfId="0" applyFill="1" applyBorder="1" applyAlignment="1">
      <alignment horizontal="center" vertical="center"/>
    </xf>
    <xf numFmtId="0" fontId="2" fillId="2" borderId="2" xfId="0" applyFont="1" applyFill="1" applyBorder="1"/>
    <xf numFmtId="0" fontId="2" fillId="9" borderId="7" xfId="0" applyFont="1" applyFill="1" applyBorder="1"/>
    <xf numFmtId="0" fontId="2" fillId="9" borderId="29" xfId="0" applyFont="1" applyFill="1" applyBorder="1" applyAlignment="1">
      <alignment horizontal="center" vertical="center" wrapText="1"/>
    </xf>
    <xf numFmtId="0" fontId="15" fillId="0" borderId="0" xfId="0" applyFont="1"/>
    <xf numFmtId="0" fontId="7" fillId="7" borderId="33" xfId="0" applyFont="1" applyFill="1" applyBorder="1" applyAlignment="1">
      <alignment horizontal="centerContinuous" vertical="center"/>
    </xf>
    <xf numFmtId="0" fontId="7" fillId="6" borderId="33" xfId="0" applyFont="1" applyFill="1" applyBorder="1" applyAlignment="1">
      <alignment horizontal="centerContinuous" vertical="center"/>
    </xf>
    <xf numFmtId="0" fontId="7" fillId="4" borderId="36" xfId="0" applyFont="1" applyFill="1" applyBorder="1" applyAlignment="1">
      <alignment horizontal="centerContinuous" vertical="center"/>
    </xf>
    <xf numFmtId="0" fontId="7" fillId="5" borderId="36" xfId="0" applyFont="1" applyFill="1" applyBorder="1" applyAlignment="1">
      <alignment horizontal="centerContinuous" vertical="center"/>
    </xf>
    <xf numFmtId="0" fontId="14" fillId="8" borderId="29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6" fillId="10" borderId="3" xfId="0" applyFont="1" applyFill="1" applyBorder="1"/>
    <xf numFmtId="0" fontId="12" fillId="10" borderId="4" xfId="0" applyFont="1" applyFill="1" applyBorder="1"/>
    <xf numFmtId="0" fontId="17" fillId="10" borderId="30" xfId="0" applyFont="1" applyFill="1" applyBorder="1" applyAlignment="1">
      <alignment horizontal="centerContinuous" vertical="center" wrapText="1"/>
    </xf>
    <xf numFmtId="0" fontId="0" fillId="10" borderId="32" xfId="0" applyFill="1" applyBorder="1" applyAlignment="1">
      <alignment horizontal="centerContinuous" vertical="center"/>
    </xf>
    <xf numFmtId="0" fontId="10" fillId="0" borderId="40" xfId="0" applyFont="1" applyBorder="1"/>
    <xf numFmtId="0" fontId="2" fillId="0" borderId="41" xfId="0" applyFont="1" applyBorder="1"/>
    <xf numFmtId="164" fontId="15" fillId="0" borderId="42" xfId="1" applyFont="1" applyBorder="1" applyAlignment="1" applyProtection="1">
      <alignment horizontal="center"/>
    </xf>
    <xf numFmtId="0" fontId="19" fillId="0" borderId="43" xfId="0" applyFont="1" applyBorder="1"/>
    <xf numFmtId="0" fontId="13" fillId="10" borderId="46" xfId="0" applyFont="1" applyFill="1" applyBorder="1" applyAlignment="1">
      <alignment horizontal="center"/>
    </xf>
    <xf numFmtId="0" fontId="18" fillId="10" borderId="46" xfId="0" applyFont="1" applyFill="1" applyBorder="1" applyAlignment="1">
      <alignment horizontal="center"/>
    </xf>
    <xf numFmtId="164" fontId="15" fillId="0" borderId="47" xfId="1" applyFont="1" applyBorder="1" applyAlignment="1" applyProtection="1">
      <alignment horizontal="center"/>
    </xf>
    <xf numFmtId="0" fontId="19" fillId="0" borderId="48" xfId="0" applyFont="1" applyBorder="1"/>
    <xf numFmtId="164" fontId="10" fillId="0" borderId="49" xfId="1" applyFont="1" applyBorder="1" applyAlignment="1" applyProtection="1">
      <alignment horizontal="left"/>
    </xf>
    <xf numFmtId="0" fontId="2" fillId="0" borderId="50" xfId="0" applyFont="1" applyBorder="1"/>
    <xf numFmtId="164" fontId="15" fillId="0" borderId="44" xfId="1" applyFont="1" applyBorder="1" applyAlignment="1" applyProtection="1">
      <alignment horizontal="center"/>
    </xf>
    <xf numFmtId="0" fontId="19" fillId="0" borderId="45" xfId="0" applyFont="1" applyBorder="1"/>
    <xf numFmtId="0" fontId="7" fillId="11" borderId="36" xfId="0" applyFont="1" applyFill="1" applyBorder="1" applyAlignment="1">
      <alignment horizontal="centerContinuous" vertical="center"/>
    </xf>
    <xf numFmtId="0" fontId="9" fillId="11" borderId="33" xfId="0" applyFont="1" applyFill="1" applyBorder="1" applyAlignment="1">
      <alignment horizontal="centerContinuous" vertical="center"/>
    </xf>
    <xf numFmtId="0" fontId="9" fillId="11" borderId="34" xfId="0" applyFont="1" applyFill="1" applyBorder="1" applyAlignment="1">
      <alignment horizontal="centerContinuous" vertical="center"/>
    </xf>
    <xf numFmtId="0" fontId="9" fillId="11" borderId="35" xfId="0" applyFont="1" applyFill="1" applyBorder="1" applyAlignment="1">
      <alignment horizontal="centerContinuous" vertical="center"/>
    </xf>
    <xf numFmtId="0" fontId="2" fillId="11" borderId="32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 wrapText="1"/>
    </xf>
    <xf numFmtId="0" fontId="2" fillId="11" borderId="30" xfId="0" applyFont="1" applyFill="1" applyBorder="1" applyAlignment="1">
      <alignment horizontal="center" vertical="center" wrapText="1"/>
    </xf>
    <xf numFmtId="0" fontId="2" fillId="11" borderId="31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4" fontId="2" fillId="2" borderId="9" xfId="1" applyFont="1" applyFill="1" applyBorder="1"/>
    <xf numFmtId="164" fontId="2" fillId="2" borderId="26" xfId="1" applyFont="1" applyFill="1" applyBorder="1" applyProtection="1"/>
    <xf numFmtId="164" fontId="0" fillId="0" borderId="11" xfId="1" applyFont="1" applyBorder="1" applyProtection="1">
      <protection locked="0"/>
    </xf>
    <xf numFmtId="164" fontId="0" fillId="0" borderId="9" xfId="1" applyFont="1" applyBorder="1" applyProtection="1">
      <protection locked="0"/>
    </xf>
    <xf numFmtId="164" fontId="0" fillId="0" borderId="26" xfId="1" applyFont="1" applyBorder="1" applyProtection="1"/>
    <xf numFmtId="164" fontId="2" fillId="0" borderId="11" xfId="1" applyFont="1" applyFill="1" applyBorder="1" applyProtection="1">
      <protection locked="0"/>
    </xf>
    <xf numFmtId="164" fontId="2" fillId="0" borderId="9" xfId="1" applyFont="1" applyFill="1" applyBorder="1" applyProtection="1">
      <protection locked="0"/>
    </xf>
    <xf numFmtId="164" fontId="2" fillId="0" borderId="26" xfId="1" applyFont="1" applyFill="1" applyBorder="1" applyProtection="1"/>
    <xf numFmtId="164" fontId="1" fillId="0" borderId="11" xfId="1" applyFont="1" applyBorder="1" applyProtection="1">
      <protection locked="0"/>
    </xf>
    <xf numFmtId="164" fontId="1" fillId="0" borderId="9" xfId="1" applyFont="1" applyBorder="1" applyProtection="1">
      <protection locked="0"/>
    </xf>
    <xf numFmtId="164" fontId="1" fillId="0" borderId="26" xfId="1" applyFont="1" applyBorder="1" applyProtection="1"/>
    <xf numFmtId="164" fontId="0" fillId="0" borderId="1" xfId="1" applyFont="1" applyBorder="1" applyProtection="1">
      <protection locked="0"/>
    </xf>
    <xf numFmtId="164" fontId="0" fillId="0" borderId="3" xfId="1" applyFont="1" applyBorder="1" applyProtection="1">
      <protection locked="0"/>
    </xf>
    <xf numFmtId="164" fontId="0" fillId="0" borderId="27" xfId="1" applyFont="1" applyBorder="1" applyProtection="1"/>
    <xf numFmtId="164" fontId="2" fillId="2" borderId="8" xfId="1" applyFont="1" applyFill="1" applyBorder="1"/>
    <xf numFmtId="164" fontId="2" fillId="2" borderId="21" xfId="1" applyFont="1" applyFill="1" applyBorder="1"/>
    <xf numFmtId="164" fontId="2" fillId="2" borderId="12" xfId="1" applyFont="1" applyFill="1" applyBorder="1" applyProtection="1"/>
    <xf numFmtId="164" fontId="0" fillId="2" borderId="2" xfId="0" applyNumberFormat="1" applyFill="1" applyBorder="1" applyAlignment="1">
      <alignment horizontal="center"/>
    </xf>
    <xf numFmtId="164" fontId="1" fillId="2" borderId="2" xfId="1" applyFont="1" applyFill="1" applyBorder="1" applyProtection="1"/>
    <xf numFmtId="164" fontId="1" fillId="2" borderId="5" xfId="1" applyFont="1" applyFill="1" applyBorder="1" applyProtection="1"/>
    <xf numFmtId="164" fontId="0" fillId="2" borderId="6" xfId="0" applyNumberFormat="1" applyFill="1" applyBorder="1" applyAlignment="1">
      <alignment horizontal="center"/>
    </xf>
    <xf numFmtId="164" fontId="2" fillId="0" borderId="26" xfId="1" applyFont="1" applyBorder="1" applyProtection="1"/>
    <xf numFmtId="164" fontId="0" fillId="0" borderId="26" xfId="1" applyFont="1" applyFill="1" applyBorder="1" applyProtection="1"/>
    <xf numFmtId="164" fontId="1" fillId="0" borderId="1" xfId="1" applyFont="1" applyBorder="1" applyProtection="1">
      <protection locked="0"/>
    </xf>
    <xf numFmtId="164" fontId="1" fillId="0" borderId="3" xfId="1" applyFont="1" applyBorder="1" applyProtection="1">
      <protection locked="0"/>
    </xf>
    <xf numFmtId="0" fontId="2" fillId="11" borderId="7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1" borderId="24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vertical="center"/>
    </xf>
    <xf numFmtId="164" fontId="0" fillId="0" borderId="11" xfId="1" applyFont="1" applyBorder="1" applyProtection="1"/>
    <xf numFmtId="164" fontId="0" fillId="0" borderId="9" xfId="1" applyFont="1" applyBorder="1" applyProtection="1"/>
    <xf numFmtId="164" fontId="0" fillId="0" borderId="1" xfId="1" applyFont="1" applyBorder="1" applyProtection="1"/>
    <xf numFmtId="164" fontId="0" fillId="0" borderId="3" xfId="1" applyFont="1" applyBorder="1" applyProtection="1"/>
    <xf numFmtId="164" fontId="2" fillId="0" borderId="11" xfId="1" applyFont="1" applyFill="1" applyBorder="1" applyProtection="1"/>
    <xf numFmtId="164" fontId="2" fillId="0" borderId="9" xfId="1" applyFont="1" applyFill="1" applyBorder="1" applyProtection="1"/>
    <xf numFmtId="164" fontId="1" fillId="0" borderId="11" xfId="1" applyFont="1" applyBorder="1" applyProtection="1"/>
    <xf numFmtId="164" fontId="1" fillId="0" borderId="9" xfId="1" applyFont="1" applyBorder="1" applyProtection="1"/>
    <xf numFmtId="164" fontId="2" fillId="2" borderId="11" xfId="1" applyFont="1" applyFill="1" applyBorder="1" applyProtection="1"/>
    <xf numFmtId="164" fontId="2" fillId="2" borderId="9" xfId="1" applyFont="1" applyFill="1" applyBorder="1" applyProtection="1"/>
    <xf numFmtId="164" fontId="2" fillId="2" borderId="8" xfId="1" applyFont="1" applyFill="1" applyBorder="1" applyProtection="1"/>
    <xf numFmtId="164" fontId="2" fillId="2" borderId="21" xfId="1" applyFont="1" applyFill="1" applyBorder="1" applyProtection="1"/>
    <xf numFmtId="164" fontId="1" fillId="0" borderId="1" xfId="1" applyFont="1" applyBorder="1" applyProtection="1"/>
    <xf numFmtId="164" fontId="1" fillId="0" borderId="3" xfId="1" applyFont="1" applyBorder="1" applyProtection="1"/>
    <xf numFmtId="0" fontId="0" fillId="12" borderId="0" xfId="0" applyFill="1"/>
    <xf numFmtId="0" fontId="0" fillId="12" borderId="0" xfId="0" applyFill="1" applyAlignment="1">
      <alignment horizontal="left"/>
    </xf>
    <xf numFmtId="0" fontId="2" fillId="13" borderId="29" xfId="0" applyFont="1" applyFill="1" applyBorder="1" applyAlignment="1">
      <alignment horizontal="center" vertical="center" wrapText="1"/>
    </xf>
    <xf numFmtId="0" fontId="2" fillId="13" borderId="7" xfId="0" applyFont="1" applyFill="1" applyBorder="1"/>
    <xf numFmtId="0" fontId="2" fillId="14" borderId="29" xfId="0" applyFont="1" applyFill="1" applyBorder="1" applyAlignment="1">
      <alignment horizontal="center" vertical="center" wrapText="1"/>
    </xf>
    <xf numFmtId="0" fontId="2" fillId="14" borderId="7" xfId="0" applyFont="1" applyFill="1" applyBorder="1"/>
    <xf numFmtId="0" fontId="0" fillId="0" borderId="0" xfId="0" applyAlignment="1">
      <alignment vertical="center"/>
    </xf>
    <xf numFmtId="0" fontId="2" fillId="16" borderId="9" xfId="0" applyFont="1" applyFill="1" applyBorder="1" applyAlignment="1">
      <alignment horizontal="centerContinuous" vertical="center"/>
    </xf>
    <xf numFmtId="0" fontId="2" fillId="16" borderId="51" xfId="0" applyFont="1" applyFill="1" applyBorder="1" applyAlignment="1">
      <alignment horizontal="centerContinuous" vertical="center"/>
    </xf>
    <xf numFmtId="0" fontId="2" fillId="15" borderId="9" xfId="0" applyFont="1" applyFill="1" applyBorder="1" applyAlignment="1">
      <alignment horizontal="centerContinuous" vertical="center"/>
    </xf>
    <xf numFmtId="0" fontId="2" fillId="15" borderId="51" xfId="0" applyFont="1" applyFill="1" applyBorder="1" applyAlignment="1">
      <alignment horizontal="centerContinuous" vertical="center"/>
    </xf>
    <xf numFmtId="0" fontId="2" fillId="15" borderId="10" xfId="0" applyFont="1" applyFill="1" applyBorder="1" applyAlignment="1">
      <alignment horizontal="centerContinuous" vertical="center"/>
    </xf>
    <xf numFmtId="0" fontId="2" fillId="16" borderId="10" xfId="0" applyFont="1" applyFill="1" applyBorder="1" applyAlignment="1">
      <alignment horizontal="centerContinuous" vertical="center"/>
    </xf>
    <xf numFmtId="0" fontId="2" fillId="17" borderId="9" xfId="0" applyFont="1" applyFill="1" applyBorder="1" applyAlignment="1">
      <alignment horizontal="centerContinuous" vertical="center"/>
    </xf>
    <xf numFmtId="0" fontId="2" fillId="17" borderId="51" xfId="0" applyFont="1" applyFill="1" applyBorder="1" applyAlignment="1">
      <alignment horizontal="centerContinuous" vertical="center"/>
    </xf>
    <xf numFmtId="0" fontId="2" fillId="17" borderId="10" xfId="0" applyFont="1" applyFill="1" applyBorder="1" applyAlignment="1">
      <alignment horizontal="centerContinuous" vertical="center"/>
    </xf>
    <xf numFmtId="0" fontId="2" fillId="16" borderId="52" xfId="0" applyFont="1" applyFill="1" applyBorder="1" applyAlignment="1">
      <alignment horizontal="centerContinuous" vertical="center"/>
    </xf>
    <xf numFmtId="0" fontId="2" fillId="16" borderId="53" xfId="0" applyFont="1" applyFill="1" applyBorder="1" applyAlignment="1">
      <alignment horizontal="centerContinuous" vertical="center"/>
    </xf>
    <xf numFmtId="0" fontId="2" fillId="15" borderId="52" xfId="0" applyFont="1" applyFill="1" applyBorder="1" applyAlignment="1">
      <alignment horizontal="centerContinuous" vertical="center"/>
    </xf>
    <xf numFmtId="0" fontId="2" fillId="15" borderId="53" xfId="0" applyFont="1" applyFill="1" applyBorder="1" applyAlignment="1">
      <alignment horizontal="centerContinuous" vertical="center"/>
    </xf>
    <xf numFmtId="0" fontId="2" fillId="17" borderId="52" xfId="0" applyFont="1" applyFill="1" applyBorder="1" applyAlignment="1">
      <alignment horizontal="centerContinuous" vertical="center"/>
    </xf>
    <xf numFmtId="0" fontId="2" fillId="17" borderId="53" xfId="0" applyFont="1" applyFill="1" applyBorder="1" applyAlignment="1">
      <alignment horizontal="centerContinuous" vertical="center"/>
    </xf>
    <xf numFmtId="0" fontId="2" fillId="16" borderId="56" xfId="0" applyFont="1" applyFill="1" applyBorder="1" applyAlignment="1">
      <alignment horizontal="center" vertical="center"/>
    </xf>
    <xf numFmtId="0" fontId="2" fillId="16" borderId="57" xfId="0" applyFont="1" applyFill="1" applyBorder="1" applyAlignment="1">
      <alignment horizontal="center" vertical="center"/>
    </xf>
    <xf numFmtId="0" fontId="2" fillId="15" borderId="56" xfId="0" applyFont="1" applyFill="1" applyBorder="1" applyAlignment="1">
      <alignment horizontal="center" vertical="center"/>
    </xf>
    <xf numFmtId="0" fontId="2" fillId="15" borderId="57" xfId="0" applyFont="1" applyFill="1" applyBorder="1" applyAlignment="1">
      <alignment horizontal="center" vertical="center"/>
    </xf>
    <xf numFmtId="0" fontId="2" fillId="17" borderId="56" xfId="0" applyFont="1" applyFill="1" applyBorder="1" applyAlignment="1">
      <alignment horizontal="center" vertical="center"/>
    </xf>
    <xf numFmtId="0" fontId="2" fillId="17" borderId="57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left" vertical="center" indent="1"/>
    </xf>
    <xf numFmtId="3" fontId="0" fillId="0" borderId="59" xfId="1" applyNumberFormat="1" applyFont="1" applyBorder="1" applyAlignment="1" applyProtection="1">
      <alignment horizontal="center" vertical="center"/>
      <protection locked="0"/>
    </xf>
    <xf numFmtId="164" fontId="0" fillId="0" borderId="60" xfId="1" applyFont="1" applyBorder="1" applyAlignment="1" applyProtection="1">
      <alignment vertical="center"/>
      <protection locked="0"/>
    </xf>
    <xf numFmtId="164" fontId="0" fillId="0" borderId="60" xfId="1" applyFont="1" applyBorder="1" applyAlignment="1" applyProtection="1">
      <alignment vertical="center"/>
    </xf>
    <xf numFmtId="0" fontId="2" fillId="0" borderId="61" xfId="0" applyFont="1" applyBorder="1" applyAlignment="1">
      <alignment horizontal="left" vertical="center" indent="1"/>
    </xf>
    <xf numFmtId="0" fontId="0" fillId="8" borderId="60" xfId="0" applyFill="1" applyBorder="1" applyAlignment="1">
      <alignment vertical="center"/>
    </xf>
    <xf numFmtId="164" fontId="0" fillId="8" borderId="60" xfId="0" applyNumberFormat="1" applyFill="1" applyBorder="1" applyAlignment="1">
      <alignment vertical="center"/>
    </xf>
    <xf numFmtId="0" fontId="2" fillId="0" borderId="29" xfId="0" applyFont="1" applyBorder="1" applyAlignment="1">
      <alignment horizontal="left" vertical="center" indent="1"/>
    </xf>
    <xf numFmtId="3" fontId="22" fillId="8" borderId="59" xfId="1" applyNumberFormat="1" applyFont="1" applyFill="1" applyBorder="1" applyAlignment="1" applyProtection="1">
      <alignment horizontal="center" vertical="center"/>
    </xf>
    <xf numFmtId="3" fontId="24" fillId="16" borderId="62" xfId="0" applyNumberFormat="1" applyFont="1" applyFill="1" applyBorder="1" applyAlignment="1">
      <alignment horizontal="centerContinuous" vertical="center"/>
    </xf>
    <xf numFmtId="0" fontId="2" fillId="16" borderId="63" xfId="0" applyFont="1" applyFill="1" applyBorder="1" applyAlignment="1">
      <alignment horizontal="centerContinuous" vertical="center"/>
    </xf>
    <xf numFmtId="3" fontId="2" fillId="16" borderId="62" xfId="0" applyNumberFormat="1" applyFont="1" applyFill="1" applyBorder="1" applyAlignment="1">
      <alignment horizontal="centerContinuous" vertical="center"/>
    </xf>
    <xf numFmtId="3" fontId="24" fillId="15" borderId="62" xfId="0" applyNumberFormat="1" applyFont="1" applyFill="1" applyBorder="1" applyAlignment="1">
      <alignment horizontal="centerContinuous" vertical="center"/>
    </xf>
    <xf numFmtId="0" fontId="2" fillId="15" borderId="63" xfId="0" applyFont="1" applyFill="1" applyBorder="1" applyAlignment="1">
      <alignment horizontal="centerContinuous" vertical="center"/>
    </xf>
    <xf numFmtId="3" fontId="2" fillId="15" borderId="62" xfId="0" applyNumberFormat="1" applyFont="1" applyFill="1" applyBorder="1" applyAlignment="1">
      <alignment horizontal="centerContinuous" vertical="center"/>
    </xf>
    <xf numFmtId="3" fontId="2" fillId="17" borderId="62" xfId="0" applyNumberFormat="1" applyFont="1" applyFill="1" applyBorder="1" applyAlignment="1">
      <alignment horizontal="centerContinuous" vertical="center"/>
    </xf>
    <xf numFmtId="0" fontId="2" fillId="17" borderId="63" xfId="0" applyFont="1" applyFill="1" applyBorder="1" applyAlignment="1">
      <alignment horizontal="centerContinuous" vertical="center"/>
    </xf>
    <xf numFmtId="0" fontId="6" fillId="0" borderId="64" xfId="0" applyFont="1" applyBorder="1" applyAlignment="1">
      <alignment horizontal="left" vertical="center" indent="1"/>
    </xf>
    <xf numFmtId="164" fontId="2" fillId="0" borderId="54" xfId="1" applyFont="1" applyBorder="1" applyAlignment="1" applyProtection="1">
      <alignment horizontal="center" vertical="center"/>
    </xf>
    <xf numFmtId="164" fontId="2" fillId="0" borderId="65" xfId="1" applyFont="1" applyBorder="1" applyAlignment="1" applyProtection="1">
      <alignment vertical="center"/>
    </xf>
    <xf numFmtId="0" fontId="21" fillId="0" borderId="61" xfId="0" applyFont="1" applyBorder="1" applyAlignment="1">
      <alignment horizontal="left" vertical="center" indent="1"/>
    </xf>
    <xf numFmtId="164" fontId="21" fillId="0" borderId="59" xfId="1" applyFont="1" applyBorder="1" applyAlignment="1" applyProtection="1">
      <alignment horizontal="center" vertical="center"/>
    </xf>
    <xf numFmtId="164" fontId="21" fillId="0" borderId="60" xfId="1" applyFont="1" applyBorder="1" applyAlignment="1" applyProtection="1">
      <alignment vertical="center"/>
    </xf>
    <xf numFmtId="0" fontId="0" fillId="0" borderId="61" xfId="0" applyBorder="1" applyAlignment="1">
      <alignment horizontal="left" vertical="center" indent="2"/>
    </xf>
    <xf numFmtId="164" fontId="0" fillId="0" borderId="59" xfId="1" applyFont="1" applyBorder="1" applyAlignment="1" applyProtection="1">
      <alignment horizontal="center" vertical="center"/>
      <protection locked="0"/>
    </xf>
    <xf numFmtId="164" fontId="0" fillId="8" borderId="60" xfId="1" applyFont="1" applyFill="1" applyBorder="1" applyAlignment="1" applyProtection="1">
      <alignment vertical="center"/>
    </xf>
    <xf numFmtId="0" fontId="0" fillId="0" borderId="66" xfId="0" applyBorder="1" applyAlignment="1">
      <alignment horizontal="left" vertical="center" indent="4"/>
    </xf>
    <xf numFmtId="164" fontId="0" fillId="0" borderId="67" xfId="1" applyFont="1" applyBorder="1" applyAlignment="1" applyProtection="1">
      <alignment horizontal="center" vertical="center"/>
    </xf>
    <xf numFmtId="164" fontId="0" fillId="0" borderId="68" xfId="1" applyFont="1" applyBorder="1" applyAlignment="1" applyProtection="1">
      <alignment vertical="center"/>
    </xf>
    <xf numFmtId="164" fontId="21" fillId="8" borderId="59" xfId="1" applyFont="1" applyFill="1" applyBorder="1" applyAlignment="1" applyProtection="1">
      <alignment horizontal="center" vertical="center"/>
    </xf>
    <xf numFmtId="164" fontId="21" fillId="0" borderId="60" xfId="1" applyFont="1" applyBorder="1" applyAlignment="1" applyProtection="1">
      <alignment vertical="center"/>
      <protection locked="0"/>
    </xf>
    <xf numFmtId="0" fontId="0" fillId="0" borderId="69" xfId="0" applyBorder="1" applyAlignment="1">
      <alignment horizontal="left" vertical="center" indent="3"/>
    </xf>
    <xf numFmtId="164" fontId="0" fillId="0" borderId="70" xfId="1" applyFont="1" applyBorder="1" applyAlignment="1" applyProtection="1">
      <alignment horizontal="center" vertical="center"/>
    </xf>
    <xf numFmtId="164" fontId="0" fillId="0" borderId="71" xfId="1" applyFont="1" applyBorder="1" applyAlignment="1" applyProtection="1">
      <alignment vertical="center"/>
    </xf>
    <xf numFmtId="0" fontId="0" fillId="0" borderId="0" xfId="0" applyAlignment="1">
      <alignment horizontal="left" vertical="center" indent="3"/>
    </xf>
    <xf numFmtId="3" fontId="0" fillId="0" borderId="0" xfId="1" applyNumberFormat="1" applyFont="1" applyBorder="1" applyAlignment="1" applyProtection="1">
      <alignment horizontal="center" vertical="center"/>
    </xf>
    <xf numFmtId="164" fontId="0" fillId="0" borderId="0" xfId="1" applyFont="1" applyBorder="1" applyAlignment="1" applyProtection="1">
      <alignment vertical="center"/>
    </xf>
    <xf numFmtId="0" fontId="25" fillId="0" borderId="0" xfId="0" applyFont="1" applyAlignment="1">
      <alignment vertical="center"/>
    </xf>
    <xf numFmtId="164" fontId="13" fillId="0" borderId="0" xfId="0" applyNumberFormat="1" applyFont="1" applyAlignment="1">
      <alignment horizontal="right" wrapText="1"/>
    </xf>
    <xf numFmtId="165" fontId="13" fillId="0" borderId="0" xfId="0" applyNumberFormat="1" applyFont="1"/>
    <xf numFmtId="166" fontId="2" fillId="2" borderId="11" xfId="0" applyNumberFormat="1" applyFont="1" applyFill="1" applyBorder="1" applyAlignment="1">
      <alignment horizontal="center"/>
    </xf>
    <xf numFmtId="166" fontId="0" fillId="0" borderId="11" xfId="0" applyNumberFormat="1" applyBorder="1" applyAlignment="1" applyProtection="1">
      <alignment horizontal="center"/>
      <protection locked="0"/>
    </xf>
    <xf numFmtId="166" fontId="0" fillId="0" borderId="11" xfId="0" applyNumberFormat="1" applyBorder="1" applyAlignment="1">
      <alignment horizontal="center"/>
    </xf>
    <xf numFmtId="166" fontId="2" fillId="0" borderId="11" xfId="0" applyNumberFormat="1" applyFont="1" applyBorder="1" applyAlignment="1" applyProtection="1">
      <alignment horizontal="center"/>
      <protection locked="0"/>
    </xf>
    <xf numFmtId="166" fontId="2" fillId="0" borderId="11" xfId="0" applyNumberFormat="1" applyFont="1" applyBorder="1" applyAlignment="1">
      <alignment horizontal="center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>
      <alignment horizontal="center"/>
    </xf>
    <xf numFmtId="166" fontId="2" fillId="2" borderId="8" xfId="0" applyNumberFormat="1" applyFont="1" applyFill="1" applyBorder="1" applyAlignment="1">
      <alignment horizontal="center"/>
    </xf>
    <xf numFmtId="166" fontId="2" fillId="0" borderId="54" xfId="1" applyNumberFormat="1" applyFont="1" applyBorder="1" applyAlignment="1" applyProtection="1">
      <alignment horizontal="center" vertical="center"/>
    </xf>
    <xf numFmtId="166" fontId="21" fillId="0" borderId="59" xfId="1" applyNumberFormat="1" applyFont="1" applyBorder="1" applyAlignment="1" applyProtection="1">
      <alignment horizontal="center" vertical="center"/>
    </xf>
    <xf numFmtId="166" fontId="0" fillId="0" borderId="59" xfId="1" applyNumberFormat="1" applyFont="1" applyBorder="1" applyAlignment="1" applyProtection="1">
      <alignment horizontal="center" vertical="center"/>
    </xf>
    <xf numFmtId="166" fontId="0" fillId="0" borderId="67" xfId="1" applyNumberFormat="1" applyFont="1" applyBorder="1" applyAlignment="1" applyProtection="1">
      <alignment horizontal="center" vertical="center"/>
    </xf>
    <xf numFmtId="166" fontId="21" fillId="8" borderId="59" xfId="1" applyNumberFormat="1" applyFont="1" applyFill="1" applyBorder="1" applyAlignment="1" applyProtection="1">
      <alignment horizontal="center" vertical="center"/>
    </xf>
    <xf numFmtId="166" fontId="0" fillId="0" borderId="70" xfId="1" applyNumberFormat="1" applyFont="1" applyBorder="1" applyAlignment="1" applyProtection="1">
      <alignment horizontal="center" vertical="center"/>
    </xf>
    <xf numFmtId="166" fontId="22" fillId="8" borderId="59" xfId="1" applyNumberFormat="1" applyFont="1" applyFill="1" applyBorder="1" applyAlignment="1" applyProtection="1">
      <alignment horizontal="center" vertical="center"/>
    </xf>
    <xf numFmtId="166" fontId="0" fillId="0" borderId="59" xfId="1" applyNumberFormat="1" applyFont="1" applyBorder="1" applyAlignment="1" applyProtection="1">
      <alignment horizontal="center" vertical="center"/>
      <protection locked="0"/>
    </xf>
    <xf numFmtId="166" fontId="0" fillId="8" borderId="59" xfId="1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2" borderId="10" xfId="0" applyNumberFormat="1" applyFont="1" applyFill="1" applyBorder="1" applyAlignment="1">
      <alignment horizontal="center"/>
    </xf>
    <xf numFmtId="166" fontId="0" fillId="0" borderId="10" xfId="0" applyNumberFormat="1" applyBorder="1" applyAlignment="1" applyProtection="1">
      <alignment horizontal="center"/>
      <protection locked="0"/>
    </xf>
    <xf numFmtId="166" fontId="2" fillId="0" borderId="10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2" fillId="2" borderId="23" xfId="0" applyNumberFormat="1" applyFont="1" applyFill="1" applyBorder="1" applyAlignment="1">
      <alignment horizontal="center"/>
    </xf>
    <xf numFmtId="164" fontId="1" fillId="0" borderId="11" xfId="1" applyFont="1" applyFill="1" applyBorder="1" applyProtection="1">
      <protection locked="0"/>
    </xf>
    <xf numFmtId="164" fontId="1" fillId="0" borderId="9" xfId="1" applyFont="1" applyFill="1" applyBorder="1" applyProtection="1">
      <protection locked="0"/>
    </xf>
    <xf numFmtId="164" fontId="1" fillId="0" borderId="26" xfId="1" applyFont="1" applyFill="1" applyBorder="1" applyProtection="1"/>
    <xf numFmtId="164" fontId="1" fillId="0" borderId="11" xfId="1" applyFont="1" applyFill="1" applyBorder="1" applyProtection="1"/>
    <xf numFmtId="164" fontId="1" fillId="0" borderId="9" xfId="1" applyFont="1" applyFill="1" applyBorder="1" applyProtection="1"/>
    <xf numFmtId="0" fontId="7" fillId="10" borderId="33" xfId="0" applyFont="1" applyFill="1" applyBorder="1" applyAlignment="1">
      <alignment horizontal="centerContinuous" vertical="center"/>
    </xf>
    <xf numFmtId="0" fontId="9" fillId="10" borderId="34" xfId="0" applyFont="1" applyFill="1" applyBorder="1" applyAlignment="1">
      <alignment horizontal="centerContinuous" vertical="center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166" fontId="2" fillId="2" borderId="17" xfId="0" applyNumberFormat="1" applyFont="1" applyFill="1" applyBorder="1" applyAlignment="1">
      <alignment horizontal="center"/>
    </xf>
    <xf numFmtId="166" fontId="0" fillId="0" borderId="17" xfId="0" applyNumberFormat="1" applyBorder="1" applyAlignment="1" applyProtection="1">
      <alignment horizontal="center"/>
      <protection locked="0"/>
    </xf>
    <xf numFmtId="166" fontId="2" fillId="0" borderId="17" xfId="0" applyNumberFormat="1" applyFont="1" applyBorder="1" applyAlignment="1" applyProtection="1">
      <alignment horizontal="center"/>
      <protection locked="0"/>
    </xf>
    <xf numFmtId="166" fontId="0" fillId="0" borderId="18" xfId="0" applyNumberFormat="1" applyBorder="1" applyAlignment="1" applyProtection="1">
      <alignment horizontal="center"/>
      <protection locked="0"/>
    </xf>
    <xf numFmtId="166" fontId="2" fillId="2" borderId="13" xfId="0" applyNumberFormat="1" applyFon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0" borderId="71" xfId="0" applyBorder="1" applyAlignment="1">
      <alignment horizontal="center"/>
    </xf>
    <xf numFmtId="164" fontId="0" fillId="0" borderId="72" xfId="1" applyFont="1" applyBorder="1"/>
    <xf numFmtId="164" fontId="0" fillId="0" borderId="73" xfId="1" applyFont="1" applyBorder="1"/>
    <xf numFmtId="0" fontId="0" fillId="0" borderId="74" xfId="1" applyNumberFormat="1" applyFont="1" applyBorder="1" applyAlignment="1">
      <alignment horizontal="center" vertical="center"/>
    </xf>
    <xf numFmtId="0" fontId="0" fillId="0" borderId="60" xfId="0" applyBorder="1" applyAlignment="1">
      <alignment horizontal="center"/>
    </xf>
    <xf numFmtId="164" fontId="0" fillId="0" borderId="75" xfId="1" applyFont="1" applyBorder="1"/>
    <xf numFmtId="164" fontId="0" fillId="0" borderId="76" xfId="1" applyFont="1" applyBorder="1"/>
    <xf numFmtId="0" fontId="0" fillId="0" borderId="77" xfId="1" applyNumberFormat="1" applyFont="1" applyBorder="1" applyAlignment="1">
      <alignment horizontal="center" vertical="center"/>
    </xf>
    <xf numFmtId="0" fontId="0" fillId="0" borderId="78" xfId="1" applyNumberFormat="1" applyFont="1" applyBorder="1" applyAlignment="1">
      <alignment horizontal="center" vertical="center"/>
    </xf>
    <xf numFmtId="0" fontId="0" fillId="0" borderId="65" xfId="0" applyBorder="1" applyAlignment="1">
      <alignment horizontal="center"/>
    </xf>
    <xf numFmtId="164" fontId="0" fillId="0" borderId="79" xfId="1" applyFont="1" applyBorder="1"/>
    <xf numFmtId="164" fontId="0" fillId="0" borderId="80" xfId="1" applyFont="1" applyBorder="1"/>
    <xf numFmtId="0" fontId="2" fillId="8" borderId="81" xfId="0" applyFont="1" applyFill="1" applyBorder="1" applyAlignment="1">
      <alignment horizontal="center" vertical="center"/>
    </xf>
    <xf numFmtId="0" fontId="2" fillId="8" borderId="82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83" xfId="0" applyFont="1" applyFill="1" applyBorder="1" applyAlignment="1">
      <alignment horizontal="center" vertical="center"/>
    </xf>
    <xf numFmtId="167" fontId="6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/>
    </xf>
    <xf numFmtId="0" fontId="6" fillId="3" borderId="0" xfId="0" applyFont="1" applyFill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4" fillId="0" borderId="0" xfId="0" applyFont="1"/>
    <xf numFmtId="0" fontId="6" fillId="0" borderId="0" xfId="0" applyFont="1"/>
    <xf numFmtId="167" fontId="6" fillId="12" borderId="0" xfId="0" applyNumberFormat="1" applyFont="1" applyFill="1" applyAlignment="1">
      <alignment horizontal="left"/>
    </xf>
    <xf numFmtId="0" fontId="0" fillId="12" borderId="0" xfId="0" applyFill="1" applyAlignment="1">
      <alignment horizontal="centerContinuous" vertical="center"/>
    </xf>
    <xf numFmtId="0" fontId="2" fillId="12" borderId="0" xfId="0" applyFont="1" applyFill="1" applyAlignment="1">
      <alignment horizontal="centerContinuous" vertical="center"/>
    </xf>
    <xf numFmtId="0" fontId="2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6" fillId="12" borderId="0" xfId="0" applyFont="1" applyFill="1" applyAlignment="1">
      <alignment horizontal="left"/>
    </xf>
    <xf numFmtId="0" fontId="14" fillId="12" borderId="0" xfId="0" applyFont="1" applyFill="1"/>
    <xf numFmtId="0" fontId="6" fillId="12" borderId="0" xfId="0" applyFont="1" applyFill="1"/>
    <xf numFmtId="0" fontId="2" fillId="12" borderId="0" xfId="0" applyFont="1" applyFill="1"/>
    <xf numFmtId="0" fontId="15" fillId="12" borderId="0" xfId="0" applyFont="1" applyFill="1"/>
    <xf numFmtId="167" fontId="6" fillId="0" borderId="0" xfId="0" applyNumberFormat="1" applyFont="1" applyAlignment="1">
      <alignment horizontal="left"/>
    </xf>
    <xf numFmtId="164" fontId="2" fillId="2" borderId="56" xfId="1" applyFont="1" applyFill="1" applyBorder="1" applyProtection="1"/>
    <xf numFmtId="164" fontId="13" fillId="0" borderId="30" xfId="1" applyFont="1" applyBorder="1" applyAlignment="1" applyProtection="1">
      <alignment vertical="center"/>
    </xf>
    <xf numFmtId="0" fontId="0" fillId="0" borderId="32" xfId="0" applyBorder="1" applyAlignment="1">
      <alignment vertical="center"/>
    </xf>
    <xf numFmtId="165" fontId="23" fillId="0" borderId="30" xfId="1" applyNumberFormat="1" applyFont="1" applyBorder="1" applyAlignment="1" applyProtection="1">
      <alignment vertical="center"/>
    </xf>
    <xf numFmtId="164" fontId="13" fillId="0" borderId="0" xfId="1" applyFont="1" applyBorder="1" applyAlignment="1" applyProtection="1">
      <alignment vertical="center"/>
    </xf>
    <xf numFmtId="0" fontId="0" fillId="0" borderId="3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" fillId="6" borderId="7" xfId="0" applyFont="1" applyFill="1" applyBorder="1"/>
    <xf numFmtId="0" fontId="7" fillId="2" borderId="33" xfId="0" applyFont="1" applyFill="1" applyBorder="1" applyAlignment="1">
      <alignment horizontal="centerContinuous" vertical="center"/>
    </xf>
    <xf numFmtId="0" fontId="9" fillId="2" borderId="33" xfId="0" applyFont="1" applyFill="1" applyBorder="1" applyAlignment="1">
      <alignment horizontal="centerContinuous" vertical="center"/>
    </xf>
    <xf numFmtId="0" fontId="2" fillId="2" borderId="90" xfId="0" applyFont="1" applyFill="1" applyBorder="1" applyAlignment="1">
      <alignment horizontal="center"/>
    </xf>
    <xf numFmtId="166" fontId="2" fillId="2" borderId="91" xfId="0" applyNumberFormat="1" applyFont="1" applyFill="1" applyBorder="1" applyAlignment="1">
      <alignment horizontal="center"/>
    </xf>
    <xf numFmtId="166" fontId="0" fillId="0" borderId="91" xfId="0" applyNumberFormat="1" applyBorder="1" applyAlignment="1" applyProtection="1">
      <alignment horizontal="center"/>
      <protection locked="0"/>
    </xf>
    <xf numFmtId="166" fontId="2" fillId="0" borderId="91" xfId="0" applyNumberFormat="1" applyFont="1" applyBorder="1" applyAlignment="1" applyProtection="1">
      <alignment horizontal="center"/>
      <protection locked="0"/>
    </xf>
    <xf numFmtId="166" fontId="0" fillId="0" borderId="87" xfId="0" applyNumberFormat="1" applyBorder="1" applyAlignment="1" applyProtection="1">
      <alignment horizontal="center"/>
      <protection locked="0"/>
    </xf>
    <xf numFmtId="0" fontId="16" fillId="10" borderId="92" xfId="0" applyFont="1" applyFill="1" applyBorder="1"/>
    <xf numFmtId="0" fontId="2" fillId="2" borderId="94" xfId="0" applyFont="1" applyFill="1" applyBorder="1" applyAlignment="1">
      <alignment horizontal="center"/>
    </xf>
    <xf numFmtId="0" fontId="9" fillId="2" borderId="96" xfId="0" applyFont="1" applyFill="1" applyBorder="1" applyAlignment="1">
      <alignment horizontal="centerContinuous" vertical="center"/>
    </xf>
    <xf numFmtId="0" fontId="2" fillId="6" borderId="89" xfId="0" applyFont="1" applyFill="1" applyBorder="1" applyAlignment="1">
      <alignment horizontal="center" vertical="center" wrapText="1"/>
    </xf>
    <xf numFmtId="0" fontId="2" fillId="6" borderId="97" xfId="0" applyFont="1" applyFill="1" applyBorder="1"/>
    <xf numFmtId="0" fontId="13" fillId="10" borderId="98" xfId="0" applyFont="1" applyFill="1" applyBorder="1" applyAlignment="1">
      <alignment horizontal="center"/>
    </xf>
    <xf numFmtId="0" fontId="17" fillId="10" borderId="31" xfId="0" applyFont="1" applyFill="1" applyBorder="1" applyAlignment="1">
      <alignment horizontal="centerContinuous" vertical="center" wrapText="1"/>
    </xf>
    <xf numFmtId="164" fontId="10" fillId="2" borderId="95" xfId="1" applyFont="1" applyFill="1" applyBorder="1" applyAlignment="1">
      <alignment horizontal="center"/>
    </xf>
    <xf numFmtId="164" fontId="15" fillId="0" borderId="95" xfId="1" applyFont="1" applyBorder="1" applyAlignment="1" applyProtection="1">
      <alignment horizontal="center"/>
      <protection locked="0"/>
    </xf>
    <xf numFmtId="164" fontId="10" fillId="0" borderId="95" xfId="1" applyFont="1" applyBorder="1" applyAlignment="1" applyProtection="1">
      <alignment horizontal="center"/>
      <protection locked="0"/>
    </xf>
    <xf numFmtId="164" fontId="15" fillId="0" borderId="92" xfId="1" applyFont="1" applyBorder="1" applyAlignment="1" applyProtection="1">
      <alignment horizontal="center"/>
      <protection locked="0"/>
    </xf>
    <xf numFmtId="0" fontId="20" fillId="0" borderId="0" xfId="0" applyFont="1"/>
    <xf numFmtId="164" fontId="20" fillId="0" borderId="0" xfId="1" applyFont="1"/>
    <xf numFmtId="0" fontId="8" fillId="0" borderId="0" xfId="0" applyFont="1"/>
    <xf numFmtId="0" fontId="8" fillId="12" borderId="0" xfId="0" applyFont="1" applyFill="1" applyAlignment="1">
      <alignment horizontal="left" indent="1"/>
    </xf>
    <xf numFmtId="0" fontId="30" fillId="0" borderId="99" xfId="0" applyFont="1" applyBorder="1" applyAlignment="1">
      <alignment horizontal="center" vertical="center"/>
    </xf>
    <xf numFmtId="0" fontId="2" fillId="0" borderId="46" xfId="0" applyFont="1" applyBorder="1"/>
    <xf numFmtId="166" fontId="2" fillId="2" borderId="46" xfId="0" applyNumberFormat="1" applyFont="1" applyFill="1" applyBorder="1" applyAlignment="1">
      <alignment horizontal="center"/>
    </xf>
    <xf numFmtId="166" fontId="2" fillId="2" borderId="88" xfId="0" applyNumberFormat="1" applyFont="1" applyFill="1" applyBorder="1" applyAlignment="1">
      <alignment horizontal="center"/>
    </xf>
    <xf numFmtId="164" fontId="10" fillId="2" borderId="93" xfId="1" applyFont="1" applyFill="1" applyBorder="1" applyAlignment="1">
      <alignment horizontal="center"/>
    </xf>
    <xf numFmtId="0" fontId="7" fillId="5" borderId="84" xfId="0" applyFont="1" applyFill="1" applyBorder="1" applyAlignment="1">
      <alignment horizontal="centerContinuous" vertical="center"/>
    </xf>
    <xf numFmtId="0" fontId="7" fillId="5" borderId="33" xfId="0" applyFont="1" applyFill="1" applyBorder="1" applyAlignment="1">
      <alignment horizontal="centerContinuous" vertical="center"/>
    </xf>
    <xf numFmtId="0" fontId="2" fillId="5" borderId="0" xfId="0" applyFont="1" applyFill="1" applyAlignment="1">
      <alignment horizontal="center" vertical="center" wrapText="1"/>
    </xf>
    <xf numFmtId="0" fontId="2" fillId="5" borderId="85" xfId="0" applyFont="1" applyFill="1" applyBorder="1" applyAlignment="1">
      <alignment horizontal="center" vertical="center"/>
    </xf>
    <xf numFmtId="164" fontId="19" fillId="0" borderId="43" xfId="1" applyFont="1" applyBorder="1" applyProtection="1"/>
    <xf numFmtId="164" fontId="2" fillId="0" borderId="50" xfId="1" applyFont="1" applyBorder="1" applyProtection="1"/>
    <xf numFmtId="0" fontId="9" fillId="18" borderId="35" xfId="0" applyFont="1" applyFill="1" applyBorder="1" applyAlignment="1">
      <alignment horizontal="centerContinuous" vertical="center"/>
    </xf>
    <xf numFmtId="0" fontId="2" fillId="5" borderId="1" xfId="0" applyFont="1" applyFill="1" applyBorder="1" applyAlignment="1">
      <alignment horizontal="center" vertical="center" wrapText="1"/>
    </xf>
    <xf numFmtId="168" fontId="1" fillId="10" borderId="0" xfId="2" applyNumberFormat="1" applyFont="1" applyFill="1" applyAlignment="1">
      <alignment horizontal="center"/>
    </xf>
    <xf numFmtId="164" fontId="2" fillId="2" borderId="0" xfId="0" applyNumberFormat="1" applyFont="1" applyFill="1"/>
    <xf numFmtId="168" fontId="1" fillId="2" borderId="0" xfId="2" applyNumberFormat="1" applyFont="1" applyFill="1" applyAlignment="1">
      <alignment horizontal="center"/>
    </xf>
    <xf numFmtId="164" fontId="2" fillId="19" borderId="0" xfId="0" applyNumberFormat="1" applyFont="1" applyFill="1"/>
    <xf numFmtId="168" fontId="2" fillId="19" borderId="0" xfId="2" applyNumberFormat="1" applyFont="1" applyFill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8" fontId="2" fillId="19" borderId="0" xfId="2" applyNumberFormat="1" applyFont="1" applyFill="1" applyAlignment="1" applyProtection="1">
      <alignment horizontal="center"/>
    </xf>
    <xf numFmtId="168" fontId="1" fillId="2" borderId="0" xfId="2" applyNumberFormat="1" applyFont="1" applyFill="1" applyAlignment="1" applyProtection="1">
      <alignment horizontal="center"/>
    </xf>
    <xf numFmtId="168" fontId="1" fillId="10" borderId="0" xfId="2" applyNumberFormat="1" applyFont="1" applyFill="1" applyAlignment="1" applyProtection="1">
      <alignment horizontal="center"/>
    </xf>
    <xf numFmtId="164" fontId="20" fillId="0" borderId="0" xfId="1" applyFont="1" applyProtection="1"/>
    <xf numFmtId="166" fontId="0" fillId="0" borderId="18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9" xfId="0" applyBorder="1"/>
    <xf numFmtId="0" fontId="2" fillId="0" borderId="9" xfId="0" applyFont="1" applyBorder="1"/>
    <xf numFmtId="0" fontId="0" fillId="0" borderId="3" xfId="0" applyBorder="1"/>
    <xf numFmtId="0" fontId="2" fillId="0" borderId="21" xfId="0" applyFont="1" applyBorder="1"/>
    <xf numFmtId="0" fontId="35" fillId="0" borderId="0" xfId="4" applyFont="1" applyAlignment="1">
      <alignment horizontal="left" vertical="center" wrapText="1"/>
    </xf>
    <xf numFmtId="0" fontId="34" fillId="0" borderId="0" xfId="0" applyFont="1"/>
    <xf numFmtId="0" fontId="34" fillId="0" borderId="0" xfId="4" applyFont="1" applyAlignment="1">
      <alignment horizontal="left" vertical="center" wrapText="1"/>
    </xf>
    <xf numFmtId="0" fontId="35" fillId="0" borderId="0" xfId="4" applyFont="1" applyAlignment="1">
      <alignment vertical="center" wrapText="1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0" fontId="14" fillId="8" borderId="7" xfId="0" applyFont="1" applyFill="1" applyBorder="1" applyAlignment="1">
      <alignment horizontal="center" vertical="center"/>
    </xf>
    <xf numFmtId="0" fontId="32" fillId="5" borderId="7" xfId="0" applyFont="1" applyFill="1" applyBorder="1" applyAlignment="1" applyProtection="1">
      <alignment horizontal="center" vertical="center" wrapText="1"/>
      <protection locked="0"/>
    </xf>
    <xf numFmtId="0" fontId="32" fillId="5" borderId="19" xfId="0" applyFont="1" applyFill="1" applyBorder="1" applyAlignment="1" applyProtection="1">
      <alignment horizontal="center" vertical="center" wrapText="1"/>
      <protection locked="0"/>
    </xf>
    <xf numFmtId="0" fontId="32" fillId="5" borderId="9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36" fillId="3" borderId="38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3" fontId="2" fillId="5" borderId="54" xfId="0" applyNumberFormat="1" applyFont="1" applyFill="1" applyBorder="1" applyAlignment="1">
      <alignment horizontal="center" vertical="center"/>
    </xf>
    <xf numFmtId="3" fontId="2" fillId="5" borderId="55" xfId="0" applyNumberFormat="1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86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7" fillId="10" borderId="30" xfId="0" applyFont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7" fillId="10" borderId="3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2" fillId="18" borderId="27" xfId="0" applyFont="1" applyFill="1" applyBorder="1" applyAlignment="1">
      <alignment horizontal="center" vertical="center" wrapText="1"/>
    </xf>
    <xf numFmtId="0" fontId="2" fillId="18" borderId="31" xfId="0" applyFont="1" applyFill="1" applyBorder="1" applyAlignment="1">
      <alignment horizontal="center" vertical="center" wrapText="1"/>
    </xf>
    <xf numFmtId="0" fontId="2" fillId="18" borderId="24" xfId="0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3" xr:uid="{75B9220A-090E-4461-81E7-0EDC5D4C01DD}"/>
    <cellStyle name="Normal 2 2" xfId="4" xr:uid="{7E775D52-9748-4BE5-AC43-4FCE98219258}"/>
    <cellStyle name="Porcentaje" xfId="2" builtinId="5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CC"/>
      <color rgb="FF3333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8929A5C-4EB8-4339-B384-54E684344E70}" name="Tabla5" displayName="Tabla5" ref="A1:C44" totalsRowShown="0" headerRowDxfId="5">
  <autoFilter ref="A1:C44" xr:uid="{A8929A5C-4EB8-4339-B384-54E684344E70}"/>
  <sortState xmlns:xlrd2="http://schemas.microsoft.com/office/spreadsheetml/2017/richdata2" ref="A2:B25">
    <sortCondition ref="A2:A25"/>
  </sortState>
  <tableColumns count="3">
    <tableColumn id="3" xr3:uid="{33F6832F-5E6A-4A89-9620-51CDFDD7876E}" name="Canal de Comercialización" dataDxfId="4" dataCellStyle="Normal 2 2"/>
    <tableColumn id="2" xr3:uid="{CE33DE14-640A-4880-954B-A45D4D72F721}" name="Nombre del Canal" dataDxfId="3"/>
    <tableColumn id="4" xr3:uid="{281BDA3D-2249-414A-B987-09144962F24E}" name="0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76"/>
  <sheetViews>
    <sheetView showGridLines="0" tabSelected="1" zoomScale="80" zoomScaleNormal="80" zoomScalePageLayoutView="115" workbookViewId="0">
      <pane xSplit="2" ySplit="11" topLeftCell="C12" activePane="bottomRight" state="frozen"/>
      <selection activeCell="B73" sqref="B73"/>
      <selection pane="topRight" activeCell="B73" sqref="B73"/>
      <selection pane="bottomLeft" activeCell="B73" sqref="B73"/>
      <selection pane="bottomRight" activeCell="C54" sqref="C54"/>
    </sheetView>
  </sheetViews>
  <sheetFormatPr baseColWidth="10" defaultColWidth="11.44140625" defaultRowHeight="14.4" x14ac:dyDescent="0.3"/>
  <cols>
    <col min="1" max="1" width="5" customWidth="1"/>
    <col min="2" max="2" width="35.5546875" customWidth="1"/>
    <col min="3" max="3" width="15.44140625" customWidth="1"/>
    <col min="4" max="7" width="14.109375" customWidth="1"/>
    <col min="8" max="8" width="14.109375" bestFit="1" customWidth="1"/>
    <col min="9" max="9" width="14.109375" customWidth="1"/>
    <col min="10" max="11" width="16.44140625" customWidth="1"/>
    <col min="12" max="12" width="16.44140625" style="2" customWidth="1"/>
    <col min="13" max="14" width="16.44140625" customWidth="1"/>
    <col min="16" max="19" width="16.44140625" style="2" customWidth="1"/>
    <col min="21" max="23" width="19.109375" style="2" customWidth="1"/>
    <col min="24" max="24" width="15.88671875" style="2" bestFit="1" customWidth="1"/>
    <col min="26" max="28" width="19.109375" style="2" customWidth="1"/>
    <col min="29" max="29" width="15.88671875" style="2" bestFit="1" customWidth="1"/>
    <col min="30" max="30" width="17.44140625" style="2" customWidth="1"/>
    <col min="31" max="31" width="23.109375" style="50" customWidth="1"/>
    <col min="32" max="32" width="17.6640625" customWidth="1"/>
    <col min="33" max="33" width="21.109375" customWidth="1"/>
  </cols>
  <sheetData>
    <row r="1" spans="1:32" s="276" customFormat="1" ht="18" x14ac:dyDescent="0.3">
      <c r="B1" s="303" t="s">
        <v>0</v>
      </c>
      <c r="D1" s="275"/>
      <c r="E1" s="275"/>
      <c r="F1" s="275"/>
      <c r="G1" s="275"/>
      <c r="H1" s="275"/>
      <c r="I1" s="275"/>
      <c r="J1" s="275"/>
      <c r="K1" s="304"/>
      <c r="L1" s="275"/>
      <c r="M1" s="275"/>
      <c r="N1" s="304"/>
      <c r="O1" s="304"/>
      <c r="P1" s="275"/>
      <c r="Q1" s="275"/>
      <c r="R1" s="275"/>
      <c r="S1" s="275"/>
      <c r="T1" s="304"/>
      <c r="U1" s="275"/>
      <c r="V1" s="275"/>
      <c r="W1" s="275"/>
      <c r="X1" s="275"/>
      <c r="Y1" s="304"/>
      <c r="Z1" s="275"/>
      <c r="AA1" s="275"/>
      <c r="AB1" s="275"/>
      <c r="AC1" s="275"/>
      <c r="AD1" s="275"/>
      <c r="AE1" s="305"/>
      <c r="AF1" s="304"/>
    </row>
    <row r="2" spans="1:32" s="276" customFormat="1" ht="15.6" x14ac:dyDescent="0.3">
      <c r="B2" s="306" t="s">
        <v>1</v>
      </c>
      <c r="D2" s="275"/>
      <c r="E2" s="275"/>
      <c r="F2" s="275"/>
      <c r="G2" s="275"/>
      <c r="H2" s="275"/>
      <c r="I2" s="275"/>
      <c r="J2" s="275"/>
      <c r="K2" s="304"/>
      <c r="L2" s="275"/>
      <c r="M2" s="275"/>
      <c r="N2" s="304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307"/>
    </row>
    <row r="3" spans="1:32" s="276" customFormat="1" ht="15.6" x14ac:dyDescent="0.3">
      <c r="B3" s="308" t="s">
        <v>2</v>
      </c>
      <c r="D3" s="275"/>
      <c r="E3" s="275"/>
      <c r="F3" s="275"/>
      <c r="G3" s="275"/>
      <c r="H3" s="275"/>
      <c r="I3" s="275"/>
      <c r="J3" s="275"/>
      <c r="K3" s="304"/>
      <c r="L3" s="275"/>
      <c r="M3" s="275"/>
      <c r="N3" s="304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307"/>
    </row>
    <row r="4" spans="1:32" s="276" customFormat="1" ht="15.6" x14ac:dyDescent="0.3">
      <c r="B4" s="309" t="str">
        <f>"AL "&amp;DAY(C8) &amp;" DE "&amp;VLOOKUP(MONTH(C8),Meses!B2:E13,2)&amp;" DE "&amp;YEAR(C8)</f>
        <v>AL 31 DE ENERO DE 2026</v>
      </c>
      <c r="D4" s="275"/>
      <c r="E4" s="275"/>
      <c r="F4" s="275"/>
      <c r="G4" s="275"/>
      <c r="H4" s="275"/>
      <c r="I4" s="275"/>
      <c r="J4" s="275"/>
      <c r="K4" s="304"/>
      <c r="L4" s="277"/>
      <c r="M4" s="275"/>
      <c r="N4" s="304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307"/>
    </row>
    <row r="5" spans="1:32" x14ac:dyDescent="0.3"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6" x14ac:dyDescent="0.3">
      <c r="B6" s="334" t="s">
        <v>4</v>
      </c>
      <c r="C6" s="16" t="s">
        <v>266</v>
      </c>
      <c r="D6" s="273"/>
      <c r="E6" s="273"/>
      <c r="F6" s="273"/>
      <c r="G6" s="273"/>
      <c r="H6" s="273"/>
      <c r="I6" s="273"/>
      <c r="L6" s="274"/>
      <c r="Q6" s="2" t="s">
        <v>3</v>
      </c>
    </row>
    <row r="7" spans="1:32" ht="15.6" x14ac:dyDescent="0.3">
      <c r="B7" s="334" t="s">
        <v>5</v>
      </c>
      <c r="C7" s="16" t="s">
        <v>191</v>
      </c>
      <c r="D7" s="273"/>
      <c r="E7" s="273"/>
      <c r="F7" s="273"/>
      <c r="G7" s="273"/>
      <c r="H7" s="273"/>
      <c r="I7" s="273"/>
      <c r="S7" s="2" t="s">
        <v>3</v>
      </c>
    </row>
    <row r="8" spans="1:32" ht="16.2" thickBot="1" x14ac:dyDescent="0.35">
      <c r="B8" s="334" t="s">
        <v>167</v>
      </c>
      <c r="C8" s="267">
        <v>46053</v>
      </c>
    </row>
    <row r="9" spans="1:32" s="37" customFormat="1" ht="18.600000000000001" thickTop="1" x14ac:dyDescent="0.3">
      <c r="A9" s="34"/>
      <c r="B9" s="35"/>
      <c r="C9" s="51" t="s">
        <v>84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135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57.6" x14ac:dyDescent="0.3">
      <c r="A10" s="17"/>
      <c r="B10" s="55" t="s">
        <v>9</v>
      </c>
      <c r="C10" s="18" t="s">
        <v>78</v>
      </c>
      <c r="D10" s="18" t="s">
        <v>79</v>
      </c>
      <c r="E10" s="18" t="s">
        <v>80</v>
      </c>
      <c r="F10" s="18" t="s">
        <v>81</v>
      </c>
      <c r="G10" s="18" t="s">
        <v>82</v>
      </c>
      <c r="H10" s="18" t="s">
        <v>83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136</v>
      </c>
      <c r="N10" s="239" t="s">
        <v>137</v>
      </c>
      <c r="O10" s="242" t="s">
        <v>86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87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88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383" t="s">
        <v>74</v>
      </c>
      <c r="AE10" s="60" t="s">
        <v>21</v>
      </c>
      <c r="AF10" s="61"/>
    </row>
    <row r="11" spans="1:32" ht="30.75" customHeight="1" thickBot="1" x14ac:dyDescent="0.35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/>
      <c r="K11" s="113"/>
      <c r="L11" s="114"/>
      <c r="M11" s="240"/>
      <c r="N11" s="241"/>
      <c r="O11" s="243"/>
      <c r="P11" s="115"/>
      <c r="Q11" s="115"/>
      <c r="R11" s="116"/>
      <c r="S11" s="117"/>
      <c r="T11" s="118"/>
      <c r="U11" s="119"/>
      <c r="V11" s="119"/>
      <c r="W11" s="120"/>
      <c r="X11" s="121"/>
      <c r="Y11" s="122"/>
      <c r="Z11" s="108"/>
      <c r="AA11" s="108"/>
      <c r="AB11" s="109"/>
      <c r="AC11" s="110"/>
      <c r="AD11" s="111"/>
      <c r="AE11" s="66" t="s">
        <v>23</v>
      </c>
      <c r="AF11" s="67" t="s">
        <v>24</v>
      </c>
    </row>
    <row r="12" spans="1:32" s="2" customFormat="1" ht="15" thickTop="1" x14ac:dyDescent="0.3">
      <c r="A12" s="10">
        <v>1</v>
      </c>
      <c r="B12" s="1" t="s">
        <v>25</v>
      </c>
      <c r="C12" s="30"/>
      <c r="D12" s="30"/>
      <c r="E12" s="30"/>
      <c r="F12" s="30"/>
      <c r="G12" s="30"/>
      <c r="H12" s="30"/>
      <c r="I12" s="224"/>
      <c r="J12" s="31"/>
      <c r="K12" s="31"/>
      <c r="L12" s="29"/>
      <c r="M12" s="31"/>
      <c r="N12" s="33"/>
      <c r="O12" s="244"/>
      <c r="P12" s="31"/>
      <c r="Q12" s="31"/>
      <c r="R12" s="33"/>
      <c r="S12" s="29"/>
      <c r="T12" s="32"/>
      <c r="U12" s="31"/>
      <c r="V12" s="31"/>
      <c r="W12" s="33"/>
      <c r="X12" s="29"/>
      <c r="Y12" s="32"/>
      <c r="Z12" s="31"/>
      <c r="AA12" s="31"/>
      <c r="AB12" s="33"/>
      <c r="AC12" s="29"/>
      <c r="AD12" s="29"/>
      <c r="AE12" s="62"/>
      <c r="AF12" s="63"/>
    </row>
    <row r="13" spans="1:32" s="2" customFormat="1" x14ac:dyDescent="0.3">
      <c r="A13" s="8">
        <f>+A12+1</f>
        <v>2</v>
      </c>
      <c r="B13" s="4" t="s">
        <v>26</v>
      </c>
      <c r="C13" s="207">
        <f>SUM(C14:C15)</f>
        <v>0</v>
      </c>
      <c r="D13" s="207">
        <f>SUM(D14:D15)</f>
        <v>0</v>
      </c>
      <c r="E13" s="207">
        <f>SUM(E14:E15)</f>
        <v>0</v>
      </c>
      <c r="F13" s="207">
        <f>SUM(F14:F15)</f>
        <v>0</v>
      </c>
      <c r="G13" s="207">
        <f t="shared" ref="G13" si="0">SUM(G14:G15)</f>
        <v>0</v>
      </c>
      <c r="H13" s="207">
        <f t="shared" ref="H13:H46" si="1">+C13+D13+E13-F13-G13</f>
        <v>0</v>
      </c>
      <c r="I13" s="207">
        <f>SUM(I14:I15)</f>
        <v>0</v>
      </c>
      <c r="J13" s="82">
        <f t="shared" ref="J13:K13" si="2">SUM(J14:J15)</f>
        <v>0</v>
      </c>
      <c r="K13" s="83">
        <f t="shared" si="2"/>
        <v>0</v>
      </c>
      <c r="L13" s="84">
        <f>SUM(J13:K13)</f>
        <v>0</v>
      </c>
      <c r="M13" s="82">
        <f t="shared" ref="M13:N13" si="3">SUM(M14:M15)</f>
        <v>0</v>
      </c>
      <c r="N13" s="83">
        <f t="shared" si="3"/>
        <v>0</v>
      </c>
      <c r="O13" s="245">
        <f t="shared" ref="O13:R13" si="4">SUM(O14:O15)</f>
        <v>0</v>
      </c>
      <c r="P13" s="82">
        <f t="shared" si="4"/>
        <v>0</v>
      </c>
      <c r="Q13" s="82">
        <f t="shared" si="4"/>
        <v>0</v>
      </c>
      <c r="R13" s="83">
        <f t="shared" si="4"/>
        <v>0</v>
      </c>
      <c r="S13" s="84">
        <f>SUM(P13:R13)</f>
        <v>0</v>
      </c>
      <c r="T13" s="226">
        <f t="shared" ref="T13:W13" si="5">SUM(T14:T15)</f>
        <v>0</v>
      </c>
      <c r="U13" s="82">
        <f t="shared" si="5"/>
        <v>0</v>
      </c>
      <c r="V13" s="82">
        <f t="shared" si="5"/>
        <v>0</v>
      </c>
      <c r="W13" s="83">
        <f t="shared" si="5"/>
        <v>0</v>
      </c>
      <c r="X13" s="84">
        <f>SUM(U13:W13)</f>
        <v>0</v>
      </c>
      <c r="Y13" s="226">
        <f t="shared" ref="Y13:AB13" si="6">SUM(Y14:Y15)</f>
        <v>0</v>
      </c>
      <c r="Z13" s="82">
        <f t="shared" si="6"/>
        <v>0</v>
      </c>
      <c r="AA13" s="82">
        <f t="shared" si="6"/>
        <v>0</v>
      </c>
      <c r="AB13" s="83">
        <f t="shared" si="6"/>
        <v>0</v>
      </c>
      <c r="AC13" s="84">
        <f t="shared" ref="AC13" si="7">+AA13-Z13-AB13</f>
        <v>0</v>
      </c>
      <c r="AD13" s="84">
        <f t="shared" ref="AD13:AD25" si="8">P13+Q13+R13-U13-W13</f>
        <v>0</v>
      </c>
      <c r="AE13" s="64" t="str">
        <f t="shared" ref="AE13:AE67" si="9">IF(I13&lt;H13,"Póliza &lt; Asegurados",IF(I13&gt;0,IF(H13=0,"Asegurados sin pólizas",""),""))</f>
        <v/>
      </c>
      <c r="AF13" s="65" t="str">
        <f t="shared" ref="AF13:AF67" si="10">IF(J13&gt;0,IF(H13&lt;1,"Primas sin pólizas",""),IF(H13&gt;0,IF(J13&lt;1,"Pólizas sin primas",""),""))</f>
        <v/>
      </c>
    </row>
    <row r="14" spans="1:32" x14ac:dyDescent="0.3">
      <c r="A14" s="8">
        <f t="shared" ref="A14:A44" si="11">+A13+1</f>
        <v>3</v>
      </c>
      <c r="B14" s="5" t="s">
        <v>76</v>
      </c>
      <c r="C14" s="208"/>
      <c r="D14" s="208"/>
      <c r="E14" s="208"/>
      <c r="F14" s="208"/>
      <c r="G14" s="208"/>
      <c r="H14" s="209">
        <f>+C14+D14+E14-F14-G14</f>
        <v>0</v>
      </c>
      <c r="I14" s="208"/>
      <c r="J14" s="85"/>
      <c r="K14" s="86"/>
      <c r="L14" s="87">
        <f t="shared" ref="L14:L71" si="12">SUM(J14:K14)</f>
        <v>0</v>
      </c>
      <c r="M14" s="85"/>
      <c r="N14" s="86"/>
      <c r="O14" s="246"/>
      <c r="P14" s="85"/>
      <c r="Q14" s="85"/>
      <c r="R14" s="86"/>
      <c r="S14" s="87">
        <f t="shared" ref="S14:S70" si="13">SUM(P14:R14)</f>
        <v>0</v>
      </c>
      <c r="T14" s="227"/>
      <c r="U14" s="85"/>
      <c r="V14" s="85"/>
      <c r="W14" s="86"/>
      <c r="X14" s="87">
        <f t="shared" ref="X14:X71" si="14">SUM(U14:W14)</f>
        <v>0</v>
      </c>
      <c r="Y14" s="227"/>
      <c r="Z14" s="123">
        <f>+U14</f>
        <v>0</v>
      </c>
      <c r="AA14" s="123">
        <f>+S14</f>
        <v>0</v>
      </c>
      <c r="AB14" s="124">
        <f>+W14</f>
        <v>0</v>
      </c>
      <c r="AC14" s="87">
        <f>+AA14-Z14-AB14</f>
        <v>0</v>
      </c>
      <c r="AD14" s="87">
        <f>P14+Q14+R14-U14-W14</f>
        <v>0</v>
      </c>
      <c r="AE14" s="64" t="str">
        <f t="shared" si="9"/>
        <v/>
      </c>
      <c r="AF14" s="65" t="str">
        <f t="shared" si="10"/>
        <v/>
      </c>
    </row>
    <row r="15" spans="1:32" x14ac:dyDescent="0.3">
      <c r="A15" s="8">
        <f t="shared" si="11"/>
        <v>4</v>
      </c>
      <c r="B15" s="5" t="s">
        <v>28</v>
      </c>
      <c r="C15" s="208"/>
      <c r="D15" s="208"/>
      <c r="E15" s="208"/>
      <c r="F15" s="208"/>
      <c r="G15" s="208"/>
      <c r="H15" s="209">
        <f>+C15+D15+E15-F15-G15</f>
        <v>0</v>
      </c>
      <c r="I15" s="208"/>
      <c r="J15" s="85"/>
      <c r="K15" s="86"/>
      <c r="L15" s="87">
        <f t="shared" si="12"/>
        <v>0</v>
      </c>
      <c r="M15" s="85"/>
      <c r="N15" s="86"/>
      <c r="O15" s="246"/>
      <c r="P15" s="85"/>
      <c r="Q15" s="85"/>
      <c r="R15" s="86"/>
      <c r="S15" s="87">
        <f t="shared" si="13"/>
        <v>0</v>
      </c>
      <c r="T15" s="227"/>
      <c r="U15" s="85"/>
      <c r="V15" s="85"/>
      <c r="W15" s="86"/>
      <c r="X15" s="87">
        <f t="shared" si="14"/>
        <v>0</v>
      </c>
      <c r="Y15" s="227"/>
      <c r="Z15" s="123">
        <f>+U15</f>
        <v>0</v>
      </c>
      <c r="AA15" s="123">
        <f>+S15</f>
        <v>0</v>
      </c>
      <c r="AB15" s="124">
        <f>+W15</f>
        <v>0</v>
      </c>
      <c r="AC15" s="87">
        <f t="shared" ref="AC15:AC71" si="15">+AA15-Z15-AB15</f>
        <v>0</v>
      </c>
      <c r="AD15" s="87">
        <f t="shared" si="8"/>
        <v>0</v>
      </c>
      <c r="AE15" s="64" t="str">
        <f t="shared" si="9"/>
        <v/>
      </c>
      <c r="AF15" s="65" t="str">
        <f t="shared" si="10"/>
        <v/>
      </c>
    </row>
    <row r="16" spans="1:32" s="2" customFormat="1" x14ac:dyDescent="0.3">
      <c r="A16" s="8">
        <f t="shared" si="11"/>
        <v>5</v>
      </c>
      <c r="B16" s="4" t="s">
        <v>29</v>
      </c>
      <c r="C16" s="207">
        <f>SUM(C17:C19)</f>
        <v>0</v>
      </c>
      <c r="D16" s="207">
        <f t="shared" ref="D16:I16" si="16">SUM(D17:D19)</f>
        <v>0</v>
      </c>
      <c r="E16" s="207">
        <f t="shared" si="16"/>
        <v>0</v>
      </c>
      <c r="F16" s="207">
        <f t="shared" si="16"/>
        <v>0</v>
      </c>
      <c r="G16" s="207">
        <f t="shared" si="16"/>
        <v>0</v>
      </c>
      <c r="H16" s="207">
        <f t="shared" si="1"/>
        <v>0</v>
      </c>
      <c r="I16" s="207">
        <f t="shared" si="16"/>
        <v>0</v>
      </c>
      <c r="J16" s="82">
        <f t="shared" ref="J16:K16" si="17">SUM(J17:J19)</f>
        <v>0</v>
      </c>
      <c r="K16" s="83">
        <f t="shared" si="17"/>
        <v>0</v>
      </c>
      <c r="L16" s="84">
        <f t="shared" si="12"/>
        <v>0</v>
      </c>
      <c r="M16" s="82">
        <f t="shared" ref="M16:N16" si="18">SUM(M17:M19)</f>
        <v>0</v>
      </c>
      <c r="N16" s="83">
        <f t="shared" si="18"/>
        <v>0</v>
      </c>
      <c r="O16" s="245">
        <f t="shared" ref="O16:R16" si="19">SUM(O17:O19)</f>
        <v>0</v>
      </c>
      <c r="P16" s="82">
        <f t="shared" si="19"/>
        <v>0</v>
      </c>
      <c r="Q16" s="82">
        <f t="shared" si="19"/>
        <v>0</v>
      </c>
      <c r="R16" s="83">
        <f t="shared" si="19"/>
        <v>0</v>
      </c>
      <c r="S16" s="84">
        <f t="shared" si="13"/>
        <v>0</v>
      </c>
      <c r="T16" s="226">
        <f t="shared" ref="T16:W16" si="20">SUM(T17:T19)</f>
        <v>0</v>
      </c>
      <c r="U16" s="82">
        <f t="shared" si="20"/>
        <v>0</v>
      </c>
      <c r="V16" s="82">
        <f t="shared" si="20"/>
        <v>0</v>
      </c>
      <c r="W16" s="83">
        <f t="shared" si="20"/>
        <v>0</v>
      </c>
      <c r="X16" s="84">
        <f t="shared" si="14"/>
        <v>0</v>
      </c>
      <c r="Y16" s="226">
        <f t="shared" ref="Y16:AB16" si="21">SUM(Y17:Y19)</f>
        <v>0</v>
      </c>
      <c r="Z16" s="82">
        <f t="shared" si="21"/>
        <v>0</v>
      </c>
      <c r="AA16" s="82">
        <f t="shared" si="21"/>
        <v>0</v>
      </c>
      <c r="AB16" s="83">
        <f t="shared" si="21"/>
        <v>0</v>
      </c>
      <c r="AC16" s="84">
        <f t="shared" si="15"/>
        <v>0</v>
      </c>
      <c r="AD16" s="84">
        <f t="shared" si="8"/>
        <v>0</v>
      </c>
      <c r="AE16" s="64" t="str">
        <f t="shared" si="9"/>
        <v/>
      </c>
      <c r="AF16" s="65" t="str">
        <f t="shared" si="10"/>
        <v/>
      </c>
    </row>
    <row r="17" spans="1:32" x14ac:dyDescent="0.3">
      <c r="A17" s="8">
        <f t="shared" si="11"/>
        <v>6</v>
      </c>
      <c r="B17" s="5" t="s">
        <v>30</v>
      </c>
      <c r="C17" s="208"/>
      <c r="D17" s="208"/>
      <c r="E17" s="208"/>
      <c r="F17" s="208"/>
      <c r="G17" s="208"/>
      <c r="H17" s="209">
        <f t="shared" si="1"/>
        <v>0</v>
      </c>
      <c r="I17" s="208"/>
      <c r="J17" s="85"/>
      <c r="K17" s="86"/>
      <c r="L17" s="87">
        <f t="shared" si="12"/>
        <v>0</v>
      </c>
      <c r="M17" s="85"/>
      <c r="N17" s="86"/>
      <c r="O17" s="246"/>
      <c r="P17" s="85"/>
      <c r="Q17" s="85"/>
      <c r="R17" s="86"/>
      <c r="S17" s="87">
        <f t="shared" si="13"/>
        <v>0</v>
      </c>
      <c r="T17" s="227"/>
      <c r="U17" s="85"/>
      <c r="V17" s="85"/>
      <c r="W17" s="86"/>
      <c r="X17" s="87">
        <f t="shared" si="14"/>
        <v>0</v>
      </c>
      <c r="Y17" s="227"/>
      <c r="Z17" s="123">
        <f>+U17</f>
        <v>0</v>
      </c>
      <c r="AA17" s="123">
        <f>+S17</f>
        <v>0</v>
      </c>
      <c r="AB17" s="124">
        <f>+W17</f>
        <v>0</v>
      </c>
      <c r="AC17" s="87">
        <f t="shared" si="15"/>
        <v>0</v>
      </c>
      <c r="AD17" s="87">
        <f t="shared" si="8"/>
        <v>0</v>
      </c>
      <c r="AE17" s="64" t="str">
        <f t="shared" si="9"/>
        <v/>
      </c>
      <c r="AF17" s="65" t="str">
        <f t="shared" si="10"/>
        <v/>
      </c>
    </row>
    <row r="18" spans="1:32" x14ac:dyDescent="0.3">
      <c r="A18" s="8">
        <f t="shared" si="11"/>
        <v>7</v>
      </c>
      <c r="B18" s="5" t="s">
        <v>31</v>
      </c>
      <c r="C18" s="208"/>
      <c r="D18" s="208"/>
      <c r="E18" s="208"/>
      <c r="F18" s="208"/>
      <c r="G18" s="208"/>
      <c r="H18" s="209">
        <f t="shared" si="1"/>
        <v>0</v>
      </c>
      <c r="I18" s="208"/>
      <c r="J18" s="85"/>
      <c r="K18" s="86"/>
      <c r="L18" s="87">
        <f t="shared" si="12"/>
        <v>0</v>
      </c>
      <c r="M18" s="85"/>
      <c r="N18" s="86"/>
      <c r="O18" s="246"/>
      <c r="P18" s="85"/>
      <c r="Q18" s="85"/>
      <c r="R18" s="86"/>
      <c r="S18" s="87">
        <f t="shared" si="13"/>
        <v>0</v>
      </c>
      <c r="T18" s="227"/>
      <c r="U18" s="85"/>
      <c r="V18" s="85"/>
      <c r="W18" s="86"/>
      <c r="X18" s="87">
        <f t="shared" si="14"/>
        <v>0</v>
      </c>
      <c r="Y18" s="227"/>
      <c r="Z18" s="123">
        <f>+U18</f>
        <v>0</v>
      </c>
      <c r="AA18" s="123">
        <f>+S18</f>
        <v>0</v>
      </c>
      <c r="AB18" s="124">
        <f>+W18</f>
        <v>0</v>
      </c>
      <c r="AC18" s="87">
        <f t="shared" si="15"/>
        <v>0</v>
      </c>
      <c r="AD18" s="87">
        <f t="shared" si="8"/>
        <v>0</v>
      </c>
      <c r="AE18" s="64" t="str">
        <f t="shared" si="9"/>
        <v/>
      </c>
      <c r="AF18" s="65" t="str">
        <f t="shared" si="10"/>
        <v/>
      </c>
    </row>
    <row r="19" spans="1:32" x14ac:dyDescent="0.3">
      <c r="A19" s="8">
        <f t="shared" si="11"/>
        <v>8</v>
      </c>
      <c r="B19" s="5" t="s">
        <v>32</v>
      </c>
      <c r="C19" s="208"/>
      <c r="D19" s="208"/>
      <c r="E19" s="208"/>
      <c r="F19" s="208"/>
      <c r="G19" s="208"/>
      <c r="H19" s="209">
        <f t="shared" si="1"/>
        <v>0</v>
      </c>
      <c r="I19" s="208"/>
      <c r="J19" s="85"/>
      <c r="K19" s="86"/>
      <c r="L19" s="87">
        <f t="shared" si="12"/>
        <v>0</v>
      </c>
      <c r="M19" s="85"/>
      <c r="N19" s="86"/>
      <c r="O19" s="246"/>
      <c r="P19" s="85"/>
      <c r="Q19" s="85"/>
      <c r="R19" s="86"/>
      <c r="S19" s="87">
        <f t="shared" si="13"/>
        <v>0</v>
      </c>
      <c r="T19" s="227"/>
      <c r="U19" s="85"/>
      <c r="V19" s="85"/>
      <c r="W19" s="86"/>
      <c r="X19" s="87">
        <f t="shared" si="14"/>
        <v>0</v>
      </c>
      <c r="Y19" s="227"/>
      <c r="Z19" s="123">
        <f>+U19</f>
        <v>0</v>
      </c>
      <c r="AA19" s="123">
        <f>+S19</f>
        <v>0</v>
      </c>
      <c r="AB19" s="124">
        <f>+W19</f>
        <v>0</v>
      </c>
      <c r="AC19" s="87">
        <f t="shared" si="15"/>
        <v>0</v>
      </c>
      <c r="AD19" s="87">
        <f t="shared" si="8"/>
        <v>0</v>
      </c>
      <c r="AE19" s="64" t="str">
        <f t="shared" si="9"/>
        <v/>
      </c>
      <c r="AF19" s="65" t="str">
        <f t="shared" si="10"/>
        <v/>
      </c>
    </row>
    <row r="20" spans="1:32" s="2" customFormat="1" x14ac:dyDescent="0.3">
      <c r="A20" s="8">
        <f t="shared" si="11"/>
        <v>9</v>
      </c>
      <c r="B20" s="4" t="s">
        <v>33</v>
      </c>
      <c r="C20" s="207">
        <f>SUM(C21:C22)</f>
        <v>0</v>
      </c>
      <c r="D20" s="207">
        <f t="shared" ref="D20:I20" si="22">SUM(D21:D22)</f>
        <v>0</v>
      </c>
      <c r="E20" s="207">
        <f t="shared" si="22"/>
        <v>0</v>
      </c>
      <c r="F20" s="207">
        <f t="shared" si="22"/>
        <v>0</v>
      </c>
      <c r="G20" s="207">
        <f t="shared" si="22"/>
        <v>0</v>
      </c>
      <c r="H20" s="207">
        <f t="shared" si="1"/>
        <v>0</v>
      </c>
      <c r="I20" s="207">
        <f t="shared" si="22"/>
        <v>0</v>
      </c>
      <c r="J20" s="82">
        <f t="shared" ref="J20:K20" si="23">SUM(J21:J22)</f>
        <v>0</v>
      </c>
      <c r="K20" s="83">
        <f t="shared" si="23"/>
        <v>0</v>
      </c>
      <c r="L20" s="84">
        <f t="shared" si="12"/>
        <v>0</v>
      </c>
      <c r="M20" s="82">
        <f t="shared" ref="M20:N20" si="24">SUM(M21:M22)</f>
        <v>0</v>
      </c>
      <c r="N20" s="83">
        <f t="shared" si="24"/>
        <v>0</v>
      </c>
      <c r="O20" s="245">
        <f t="shared" ref="O20:R20" si="25">SUM(O21:O22)</f>
        <v>0</v>
      </c>
      <c r="P20" s="82">
        <f t="shared" si="25"/>
        <v>0</v>
      </c>
      <c r="Q20" s="82">
        <f t="shared" si="25"/>
        <v>0</v>
      </c>
      <c r="R20" s="83">
        <f t="shared" si="25"/>
        <v>0</v>
      </c>
      <c r="S20" s="84">
        <f t="shared" si="13"/>
        <v>0</v>
      </c>
      <c r="T20" s="226">
        <f t="shared" ref="T20:W20" si="26">SUM(T21:T22)</f>
        <v>0</v>
      </c>
      <c r="U20" s="82">
        <f t="shared" si="26"/>
        <v>0</v>
      </c>
      <c r="V20" s="82">
        <f t="shared" si="26"/>
        <v>0</v>
      </c>
      <c r="W20" s="83">
        <f t="shared" si="26"/>
        <v>0</v>
      </c>
      <c r="X20" s="84">
        <f t="shared" si="14"/>
        <v>0</v>
      </c>
      <c r="Y20" s="226">
        <f t="shared" ref="Y20:AB20" si="27">SUM(Y21:Y22)</f>
        <v>0</v>
      </c>
      <c r="Z20" s="82">
        <f t="shared" si="27"/>
        <v>0</v>
      </c>
      <c r="AA20" s="82">
        <f t="shared" si="27"/>
        <v>0</v>
      </c>
      <c r="AB20" s="83">
        <f t="shared" si="27"/>
        <v>0</v>
      </c>
      <c r="AC20" s="84">
        <f t="shared" si="15"/>
        <v>0</v>
      </c>
      <c r="AD20" s="84">
        <f t="shared" si="8"/>
        <v>0</v>
      </c>
      <c r="AE20" s="64" t="str">
        <f t="shared" si="9"/>
        <v/>
      </c>
      <c r="AF20" s="65" t="str">
        <f t="shared" si="10"/>
        <v/>
      </c>
    </row>
    <row r="21" spans="1:32" x14ac:dyDescent="0.3">
      <c r="A21" s="8">
        <f t="shared" si="11"/>
        <v>10</v>
      </c>
      <c r="B21" s="5" t="s">
        <v>30</v>
      </c>
      <c r="C21" s="208"/>
      <c r="D21" s="208"/>
      <c r="E21" s="208"/>
      <c r="F21" s="208"/>
      <c r="G21" s="208"/>
      <c r="H21" s="209">
        <f t="shared" si="1"/>
        <v>0</v>
      </c>
      <c r="I21" s="208"/>
      <c r="J21" s="85"/>
      <c r="K21" s="86"/>
      <c r="L21" s="87">
        <f t="shared" si="12"/>
        <v>0</v>
      </c>
      <c r="M21" s="85"/>
      <c r="N21" s="86"/>
      <c r="O21" s="246"/>
      <c r="P21" s="85"/>
      <c r="Q21" s="85"/>
      <c r="R21" s="86"/>
      <c r="S21" s="87">
        <f t="shared" si="13"/>
        <v>0</v>
      </c>
      <c r="T21" s="227"/>
      <c r="U21" s="85"/>
      <c r="V21" s="85"/>
      <c r="W21" s="86"/>
      <c r="X21" s="87">
        <f t="shared" si="14"/>
        <v>0</v>
      </c>
      <c r="Y21" s="227"/>
      <c r="Z21" s="123">
        <f>+U21</f>
        <v>0</v>
      </c>
      <c r="AA21" s="123">
        <f>+S21</f>
        <v>0</v>
      </c>
      <c r="AB21" s="124">
        <f>+W21</f>
        <v>0</v>
      </c>
      <c r="AC21" s="87">
        <f t="shared" si="15"/>
        <v>0</v>
      </c>
      <c r="AD21" s="87">
        <f t="shared" si="8"/>
        <v>0</v>
      </c>
      <c r="AE21" s="64" t="str">
        <f t="shared" si="9"/>
        <v/>
      </c>
      <c r="AF21" s="65" t="str">
        <f t="shared" si="10"/>
        <v/>
      </c>
    </row>
    <row r="22" spans="1:32" x14ac:dyDescent="0.3">
      <c r="A22" s="8">
        <f t="shared" si="11"/>
        <v>11</v>
      </c>
      <c r="B22" s="5" t="s">
        <v>31</v>
      </c>
      <c r="C22" s="208"/>
      <c r="D22" s="208"/>
      <c r="E22" s="208"/>
      <c r="F22" s="208"/>
      <c r="G22" s="208"/>
      <c r="H22" s="209">
        <f t="shared" si="1"/>
        <v>0</v>
      </c>
      <c r="I22" s="208"/>
      <c r="J22" s="85"/>
      <c r="K22" s="86"/>
      <c r="L22" s="87">
        <f t="shared" si="12"/>
        <v>0</v>
      </c>
      <c r="M22" s="85"/>
      <c r="N22" s="86"/>
      <c r="O22" s="246"/>
      <c r="P22" s="85"/>
      <c r="Q22" s="85"/>
      <c r="R22" s="86"/>
      <c r="S22" s="87">
        <f t="shared" si="13"/>
        <v>0</v>
      </c>
      <c r="T22" s="227"/>
      <c r="U22" s="85"/>
      <c r="V22" s="85"/>
      <c r="W22" s="86"/>
      <c r="X22" s="87">
        <f t="shared" si="14"/>
        <v>0</v>
      </c>
      <c r="Y22" s="227"/>
      <c r="Z22" s="123">
        <f>+U22</f>
        <v>0</v>
      </c>
      <c r="AA22" s="123">
        <f>+S22</f>
        <v>0</v>
      </c>
      <c r="AB22" s="124">
        <f>+W22</f>
        <v>0</v>
      </c>
      <c r="AC22" s="87">
        <f t="shared" si="15"/>
        <v>0</v>
      </c>
      <c r="AD22" s="87">
        <f t="shared" si="8"/>
        <v>0</v>
      </c>
      <c r="AE22" s="64" t="str">
        <f t="shared" si="9"/>
        <v/>
      </c>
      <c r="AF22" s="65" t="str">
        <f t="shared" si="10"/>
        <v/>
      </c>
    </row>
    <row r="23" spans="1:32" s="2" customFormat="1" x14ac:dyDescent="0.3">
      <c r="A23" s="8">
        <f t="shared" si="11"/>
        <v>12</v>
      </c>
      <c r="B23" s="4" t="s">
        <v>34</v>
      </c>
      <c r="C23" s="207">
        <f>SUM(C24:C25)</f>
        <v>0</v>
      </c>
      <c r="D23" s="207">
        <f t="shared" ref="D23:I23" si="28">SUM(D24:D25)</f>
        <v>0</v>
      </c>
      <c r="E23" s="207">
        <f t="shared" si="28"/>
        <v>0</v>
      </c>
      <c r="F23" s="207">
        <f t="shared" si="28"/>
        <v>0</v>
      </c>
      <c r="G23" s="207">
        <f t="shared" si="28"/>
        <v>0</v>
      </c>
      <c r="H23" s="207">
        <f t="shared" si="1"/>
        <v>0</v>
      </c>
      <c r="I23" s="207">
        <f t="shared" si="28"/>
        <v>0</v>
      </c>
      <c r="J23" s="82">
        <f t="shared" ref="J23:K23" si="29">SUM(J24:J25)</f>
        <v>0</v>
      </c>
      <c r="K23" s="83">
        <f t="shared" si="29"/>
        <v>0</v>
      </c>
      <c r="L23" s="84">
        <f t="shared" ref="L23" si="30">SUM(J23:K23)</f>
        <v>0</v>
      </c>
      <c r="M23" s="82">
        <f t="shared" ref="M23:N23" si="31">SUM(M24:M25)</f>
        <v>0</v>
      </c>
      <c r="N23" s="83">
        <f t="shared" si="31"/>
        <v>0</v>
      </c>
      <c r="O23" s="245">
        <f t="shared" ref="O23:R23" si="32">SUM(O24:O25)</f>
        <v>0</v>
      </c>
      <c r="P23" s="82">
        <f t="shared" si="32"/>
        <v>0</v>
      </c>
      <c r="Q23" s="82">
        <f t="shared" si="32"/>
        <v>0</v>
      </c>
      <c r="R23" s="83">
        <f t="shared" si="32"/>
        <v>0</v>
      </c>
      <c r="S23" s="84">
        <f t="shared" ref="S23" si="33">SUM(P23:R23)</f>
        <v>0</v>
      </c>
      <c r="T23" s="226">
        <f t="shared" ref="T23:W23" si="34">SUM(T24:T25)</f>
        <v>0</v>
      </c>
      <c r="U23" s="82">
        <f t="shared" si="34"/>
        <v>0</v>
      </c>
      <c r="V23" s="82">
        <f t="shared" si="34"/>
        <v>0</v>
      </c>
      <c r="W23" s="83">
        <f t="shared" si="34"/>
        <v>0</v>
      </c>
      <c r="X23" s="84">
        <f t="shared" ref="X23" si="35">SUM(U23:W23)</f>
        <v>0</v>
      </c>
      <c r="Y23" s="226">
        <f t="shared" ref="Y23:AB23" si="36">SUM(Y24:Y25)</f>
        <v>0</v>
      </c>
      <c r="Z23" s="82">
        <f t="shared" si="36"/>
        <v>0</v>
      </c>
      <c r="AA23" s="82">
        <f t="shared" si="36"/>
        <v>0</v>
      </c>
      <c r="AB23" s="83">
        <f t="shared" si="36"/>
        <v>0</v>
      </c>
      <c r="AC23" s="84">
        <f t="shared" si="15"/>
        <v>0</v>
      </c>
      <c r="AD23" s="84">
        <f t="shared" si="8"/>
        <v>0</v>
      </c>
      <c r="AE23" s="64" t="str">
        <f t="shared" si="9"/>
        <v/>
      </c>
      <c r="AF23" s="65" t="str">
        <f t="shared" si="10"/>
        <v/>
      </c>
    </row>
    <row r="24" spans="1:32" s="2" customFormat="1" x14ac:dyDescent="0.3">
      <c r="A24" s="8">
        <f t="shared" si="11"/>
        <v>13</v>
      </c>
      <c r="B24" s="5" t="s">
        <v>69</v>
      </c>
      <c r="C24" s="208"/>
      <c r="D24" s="208"/>
      <c r="E24" s="208"/>
      <c r="F24" s="208"/>
      <c r="G24" s="208"/>
      <c r="H24" s="209">
        <f t="shared" si="1"/>
        <v>0</v>
      </c>
      <c r="I24" s="208"/>
      <c r="J24" s="231"/>
      <c r="K24" s="232"/>
      <c r="L24" s="233">
        <f t="shared" si="12"/>
        <v>0</v>
      </c>
      <c r="M24" s="231"/>
      <c r="N24" s="232"/>
      <c r="O24" s="246"/>
      <c r="P24" s="231"/>
      <c r="Q24" s="231"/>
      <c r="R24" s="232"/>
      <c r="S24" s="233">
        <f t="shared" si="13"/>
        <v>0</v>
      </c>
      <c r="T24" s="227"/>
      <c r="U24" s="231"/>
      <c r="V24" s="231"/>
      <c r="W24" s="232"/>
      <c r="X24" s="233">
        <f t="shared" si="14"/>
        <v>0</v>
      </c>
      <c r="Y24" s="227"/>
      <c r="Z24" s="234">
        <f>+U24</f>
        <v>0</v>
      </c>
      <c r="AA24" s="234">
        <f>+S24</f>
        <v>0</v>
      </c>
      <c r="AB24" s="235">
        <f>+W24</f>
        <v>0</v>
      </c>
      <c r="AC24" s="233">
        <f t="shared" si="15"/>
        <v>0</v>
      </c>
      <c r="AD24" s="233">
        <f t="shared" si="8"/>
        <v>0</v>
      </c>
      <c r="AE24" s="64" t="str">
        <f t="shared" si="9"/>
        <v/>
      </c>
      <c r="AF24" s="65" t="str">
        <f t="shared" si="10"/>
        <v/>
      </c>
    </row>
    <row r="25" spans="1:32" s="2" customFormat="1" x14ac:dyDescent="0.3">
      <c r="A25" s="8">
        <f t="shared" si="11"/>
        <v>14</v>
      </c>
      <c r="B25" s="5" t="s">
        <v>133</v>
      </c>
      <c r="C25" s="208"/>
      <c r="D25" s="208"/>
      <c r="E25" s="208"/>
      <c r="F25" s="208"/>
      <c r="G25" s="208"/>
      <c r="H25" s="209">
        <f t="shared" si="1"/>
        <v>0</v>
      </c>
      <c r="I25" s="208"/>
      <c r="J25" s="231"/>
      <c r="K25" s="232"/>
      <c r="L25" s="233">
        <f t="shared" si="12"/>
        <v>0</v>
      </c>
      <c r="M25" s="231"/>
      <c r="N25" s="232"/>
      <c r="O25" s="246"/>
      <c r="P25" s="231"/>
      <c r="Q25" s="231"/>
      <c r="R25" s="232"/>
      <c r="S25" s="233">
        <f t="shared" si="13"/>
        <v>0</v>
      </c>
      <c r="T25" s="227"/>
      <c r="U25" s="231"/>
      <c r="V25" s="231"/>
      <c r="W25" s="232"/>
      <c r="X25" s="233">
        <f t="shared" si="14"/>
        <v>0</v>
      </c>
      <c r="Y25" s="227"/>
      <c r="Z25" s="234">
        <f>+U25</f>
        <v>0</v>
      </c>
      <c r="AA25" s="234">
        <f>+S25</f>
        <v>0</v>
      </c>
      <c r="AB25" s="235">
        <f>+W25</f>
        <v>0</v>
      </c>
      <c r="AC25" s="233">
        <f t="shared" si="15"/>
        <v>0</v>
      </c>
      <c r="AD25" s="233">
        <f t="shared" si="8"/>
        <v>0</v>
      </c>
      <c r="AE25" s="64" t="str">
        <f t="shared" si="9"/>
        <v/>
      </c>
      <c r="AF25" s="65" t="str">
        <f t="shared" si="10"/>
        <v/>
      </c>
    </row>
    <row r="26" spans="1:32" s="2" customFormat="1" x14ac:dyDescent="0.3">
      <c r="A26" s="8">
        <v>15</v>
      </c>
      <c r="B26" s="4" t="s">
        <v>35</v>
      </c>
      <c r="C26" s="207">
        <f>SUM(C27:C29)</f>
        <v>0</v>
      </c>
      <c r="D26" s="207">
        <f t="shared" ref="D26:I26" si="37">SUM(D27:D29)</f>
        <v>0</v>
      </c>
      <c r="E26" s="207">
        <f t="shared" si="37"/>
        <v>0</v>
      </c>
      <c r="F26" s="207">
        <f t="shared" si="37"/>
        <v>0</v>
      </c>
      <c r="G26" s="207">
        <f t="shared" si="37"/>
        <v>0</v>
      </c>
      <c r="H26" s="207">
        <f t="shared" si="1"/>
        <v>0</v>
      </c>
      <c r="I26" s="207">
        <f t="shared" si="37"/>
        <v>0</v>
      </c>
      <c r="J26" s="82">
        <f t="shared" ref="J26:K26" si="38">SUM(J27:J29)</f>
        <v>0</v>
      </c>
      <c r="K26" s="83">
        <f t="shared" si="38"/>
        <v>0</v>
      </c>
      <c r="L26" s="84">
        <f t="shared" si="12"/>
        <v>0</v>
      </c>
      <c r="M26" s="82">
        <f t="shared" ref="M26:N26" si="39">SUM(M27:M29)</f>
        <v>0</v>
      </c>
      <c r="N26" s="83">
        <f t="shared" si="39"/>
        <v>0</v>
      </c>
      <c r="O26" s="245">
        <f t="shared" ref="O26:R26" si="40">SUM(O27:O29)</f>
        <v>0</v>
      </c>
      <c r="P26" s="82">
        <f t="shared" si="40"/>
        <v>0</v>
      </c>
      <c r="Q26" s="82">
        <f t="shared" si="40"/>
        <v>0</v>
      </c>
      <c r="R26" s="83">
        <f t="shared" si="40"/>
        <v>0</v>
      </c>
      <c r="S26" s="84">
        <f t="shared" si="13"/>
        <v>0</v>
      </c>
      <c r="T26" s="226">
        <f t="shared" ref="T26:W26" si="41">SUM(T27:T29)</f>
        <v>0</v>
      </c>
      <c r="U26" s="82">
        <f t="shared" si="41"/>
        <v>0</v>
      </c>
      <c r="V26" s="82">
        <f t="shared" si="41"/>
        <v>0</v>
      </c>
      <c r="W26" s="83">
        <f t="shared" si="41"/>
        <v>0</v>
      </c>
      <c r="X26" s="84">
        <f t="shared" si="14"/>
        <v>0</v>
      </c>
      <c r="Y26" s="226">
        <f t="shared" ref="Y26:AB26" si="42">SUM(Y27:Y29)</f>
        <v>0</v>
      </c>
      <c r="Z26" s="82">
        <f t="shared" si="42"/>
        <v>0</v>
      </c>
      <c r="AA26" s="82">
        <f t="shared" si="42"/>
        <v>0</v>
      </c>
      <c r="AB26" s="83">
        <f t="shared" si="42"/>
        <v>0</v>
      </c>
      <c r="AC26" s="84">
        <f t="shared" si="15"/>
        <v>0</v>
      </c>
      <c r="AD26" s="84">
        <f t="shared" ref="AD26:AD71" si="43">P26+Q26+R26-U26-W26</f>
        <v>0</v>
      </c>
      <c r="AE26" s="64" t="str">
        <f t="shared" si="9"/>
        <v/>
      </c>
      <c r="AF26" s="65" t="str">
        <f t="shared" si="10"/>
        <v/>
      </c>
    </row>
    <row r="27" spans="1:32" x14ac:dyDescent="0.3">
      <c r="A27" s="8">
        <f t="shared" si="11"/>
        <v>16</v>
      </c>
      <c r="B27" s="5" t="s">
        <v>36</v>
      </c>
      <c r="C27" s="208"/>
      <c r="D27" s="208"/>
      <c r="E27" s="208"/>
      <c r="F27" s="208"/>
      <c r="G27" s="208"/>
      <c r="H27" s="209">
        <f t="shared" si="1"/>
        <v>0</v>
      </c>
      <c r="I27" s="208"/>
      <c r="J27" s="91"/>
      <c r="K27" s="92"/>
      <c r="L27" s="93">
        <f t="shared" si="12"/>
        <v>0</v>
      </c>
      <c r="M27" s="91"/>
      <c r="N27" s="92"/>
      <c r="O27" s="246"/>
      <c r="P27" s="91"/>
      <c r="Q27" s="91"/>
      <c r="R27" s="92"/>
      <c r="S27" s="93">
        <f t="shared" si="13"/>
        <v>0</v>
      </c>
      <c r="T27" s="227"/>
      <c r="U27" s="91"/>
      <c r="V27" s="91"/>
      <c r="W27" s="92"/>
      <c r="X27" s="93">
        <f t="shared" si="14"/>
        <v>0</v>
      </c>
      <c r="Y27" s="227"/>
      <c r="Z27" s="129">
        <f t="shared" ref="Z27:Z33" si="44">+U27</f>
        <v>0</v>
      </c>
      <c r="AA27" s="129">
        <f t="shared" ref="AA27:AA33" si="45">+S27</f>
        <v>0</v>
      </c>
      <c r="AB27" s="130">
        <f t="shared" ref="AB27:AB33" si="46">+W27</f>
        <v>0</v>
      </c>
      <c r="AC27" s="93">
        <f t="shared" si="15"/>
        <v>0</v>
      </c>
      <c r="AD27" s="93">
        <f t="shared" si="43"/>
        <v>0</v>
      </c>
      <c r="AE27" s="64" t="str">
        <f t="shared" si="9"/>
        <v/>
      </c>
      <c r="AF27" s="65" t="str">
        <f t="shared" si="10"/>
        <v/>
      </c>
    </row>
    <row r="28" spans="1:32" x14ac:dyDescent="0.3">
      <c r="A28" s="8">
        <f t="shared" si="11"/>
        <v>17</v>
      </c>
      <c r="B28" s="5" t="s">
        <v>37</v>
      </c>
      <c r="C28" s="208"/>
      <c r="D28" s="208"/>
      <c r="E28" s="208"/>
      <c r="F28" s="208"/>
      <c r="G28" s="208"/>
      <c r="H28" s="209">
        <f t="shared" si="1"/>
        <v>0</v>
      </c>
      <c r="I28" s="208"/>
      <c r="J28" s="91"/>
      <c r="K28" s="92"/>
      <c r="L28" s="93">
        <f t="shared" si="12"/>
        <v>0</v>
      </c>
      <c r="M28" s="91"/>
      <c r="N28" s="92"/>
      <c r="O28" s="246"/>
      <c r="P28" s="91"/>
      <c r="Q28" s="91"/>
      <c r="R28" s="92"/>
      <c r="S28" s="93">
        <f t="shared" si="13"/>
        <v>0</v>
      </c>
      <c r="T28" s="227"/>
      <c r="U28" s="91"/>
      <c r="V28" s="91"/>
      <c r="W28" s="92"/>
      <c r="X28" s="93">
        <f>SUM(U28:W28)</f>
        <v>0</v>
      </c>
      <c r="Y28" s="227"/>
      <c r="Z28" s="129">
        <f t="shared" si="44"/>
        <v>0</v>
      </c>
      <c r="AA28" s="129">
        <f t="shared" si="45"/>
        <v>0</v>
      </c>
      <c r="AB28" s="130">
        <f t="shared" si="46"/>
        <v>0</v>
      </c>
      <c r="AC28" s="93">
        <f t="shared" si="15"/>
        <v>0</v>
      </c>
      <c r="AD28" s="93">
        <f t="shared" si="43"/>
        <v>0</v>
      </c>
      <c r="AE28" s="64" t="str">
        <f t="shared" si="9"/>
        <v/>
      </c>
      <c r="AF28" s="65" t="str">
        <f t="shared" si="10"/>
        <v/>
      </c>
    </row>
    <row r="29" spans="1:32" x14ac:dyDescent="0.3">
      <c r="A29" s="8">
        <f t="shared" si="11"/>
        <v>18</v>
      </c>
      <c r="B29" s="5" t="s">
        <v>38</v>
      </c>
      <c r="C29" s="208"/>
      <c r="D29" s="208"/>
      <c r="E29" s="208"/>
      <c r="F29" s="208"/>
      <c r="G29" s="208"/>
      <c r="H29" s="209">
        <f t="shared" si="1"/>
        <v>0</v>
      </c>
      <c r="I29" s="208"/>
      <c r="J29" s="91"/>
      <c r="K29" s="92"/>
      <c r="L29" s="93">
        <f t="shared" si="12"/>
        <v>0</v>
      </c>
      <c r="M29" s="91"/>
      <c r="N29" s="92"/>
      <c r="O29" s="246"/>
      <c r="P29" s="91"/>
      <c r="Q29" s="91"/>
      <c r="R29" s="92"/>
      <c r="S29" s="93">
        <f t="shared" si="13"/>
        <v>0</v>
      </c>
      <c r="T29" s="227"/>
      <c r="U29" s="91"/>
      <c r="V29" s="91"/>
      <c r="W29" s="92"/>
      <c r="X29" s="93">
        <f t="shared" si="14"/>
        <v>0</v>
      </c>
      <c r="Y29" s="227"/>
      <c r="Z29" s="129">
        <f t="shared" si="44"/>
        <v>0</v>
      </c>
      <c r="AA29" s="129">
        <f t="shared" si="45"/>
        <v>0</v>
      </c>
      <c r="AB29" s="130">
        <f t="shared" si="46"/>
        <v>0</v>
      </c>
      <c r="AC29" s="93">
        <f t="shared" si="15"/>
        <v>0</v>
      </c>
      <c r="AD29" s="93">
        <f t="shared" si="43"/>
        <v>0</v>
      </c>
      <c r="AE29" s="64" t="str">
        <f t="shared" si="9"/>
        <v/>
      </c>
      <c r="AF29" s="65" t="str">
        <f t="shared" si="10"/>
        <v/>
      </c>
    </row>
    <row r="30" spans="1:32" s="2" customFormat="1" x14ac:dyDescent="0.3">
      <c r="A30" s="8">
        <f t="shared" si="11"/>
        <v>19</v>
      </c>
      <c r="B30" s="4" t="s">
        <v>39</v>
      </c>
      <c r="C30" s="210"/>
      <c r="D30" s="210"/>
      <c r="E30" s="210"/>
      <c r="F30" s="210"/>
      <c r="G30" s="210"/>
      <c r="H30" s="211">
        <f t="shared" si="1"/>
        <v>0</v>
      </c>
      <c r="I30" s="210"/>
      <c r="J30" s="88"/>
      <c r="K30" s="89"/>
      <c r="L30" s="90">
        <f t="shared" si="12"/>
        <v>0</v>
      </c>
      <c r="M30" s="88"/>
      <c r="N30" s="89"/>
      <c r="O30" s="247"/>
      <c r="P30" s="88"/>
      <c r="Q30" s="88"/>
      <c r="R30" s="89"/>
      <c r="S30" s="90">
        <f t="shared" si="13"/>
        <v>0</v>
      </c>
      <c r="T30" s="228"/>
      <c r="U30" s="88"/>
      <c r="V30" s="88"/>
      <c r="W30" s="89"/>
      <c r="X30" s="90">
        <f>SUM(U30:W30)</f>
        <v>0</v>
      </c>
      <c r="Y30" s="228"/>
      <c r="Z30" s="127">
        <f t="shared" si="44"/>
        <v>0</v>
      </c>
      <c r="AA30" s="127">
        <f t="shared" si="45"/>
        <v>0</v>
      </c>
      <c r="AB30" s="128">
        <f t="shared" si="46"/>
        <v>0</v>
      </c>
      <c r="AC30" s="90">
        <f t="shared" si="15"/>
        <v>0</v>
      </c>
      <c r="AD30" s="90">
        <f t="shared" si="43"/>
        <v>0</v>
      </c>
      <c r="AE30" s="64" t="str">
        <f t="shared" si="9"/>
        <v/>
      </c>
      <c r="AF30" s="65" t="str">
        <f t="shared" si="10"/>
        <v/>
      </c>
    </row>
    <row r="31" spans="1:32" s="2" customFormat="1" x14ac:dyDescent="0.3">
      <c r="A31" s="8">
        <f t="shared" si="11"/>
        <v>20</v>
      </c>
      <c r="B31" s="4" t="s">
        <v>40</v>
      </c>
      <c r="C31" s="210"/>
      <c r="D31" s="210"/>
      <c r="E31" s="210"/>
      <c r="F31" s="210"/>
      <c r="G31" s="210"/>
      <c r="H31" s="211">
        <f t="shared" si="1"/>
        <v>0</v>
      </c>
      <c r="I31" s="210"/>
      <c r="J31" s="88"/>
      <c r="K31" s="89"/>
      <c r="L31" s="90">
        <f t="shared" si="12"/>
        <v>0</v>
      </c>
      <c r="M31" s="88"/>
      <c r="N31" s="89"/>
      <c r="O31" s="247"/>
      <c r="P31" s="88"/>
      <c r="Q31" s="88"/>
      <c r="R31" s="89"/>
      <c r="S31" s="90">
        <f t="shared" si="13"/>
        <v>0</v>
      </c>
      <c r="T31" s="228"/>
      <c r="U31" s="88"/>
      <c r="V31" s="88"/>
      <c r="W31" s="89"/>
      <c r="X31" s="90">
        <f t="shared" si="14"/>
        <v>0</v>
      </c>
      <c r="Y31" s="228"/>
      <c r="Z31" s="127">
        <f t="shared" si="44"/>
        <v>0</v>
      </c>
      <c r="AA31" s="127">
        <f t="shared" si="45"/>
        <v>0</v>
      </c>
      <c r="AB31" s="128">
        <f t="shared" si="46"/>
        <v>0</v>
      </c>
      <c r="AC31" s="90">
        <f t="shared" si="15"/>
        <v>0</v>
      </c>
      <c r="AD31" s="90">
        <f t="shared" si="43"/>
        <v>0</v>
      </c>
      <c r="AE31" s="64" t="str">
        <f t="shared" si="9"/>
        <v/>
      </c>
      <c r="AF31" s="65" t="str">
        <f t="shared" si="10"/>
        <v/>
      </c>
    </row>
    <row r="32" spans="1:32" s="2" customFormat="1" x14ac:dyDescent="0.3">
      <c r="A32" s="8">
        <f t="shared" si="11"/>
        <v>21</v>
      </c>
      <c r="B32" s="4" t="s">
        <v>41</v>
      </c>
      <c r="C32" s="210"/>
      <c r="D32" s="210"/>
      <c r="E32" s="210"/>
      <c r="F32" s="210"/>
      <c r="G32" s="210"/>
      <c r="H32" s="211">
        <f t="shared" si="1"/>
        <v>0</v>
      </c>
      <c r="I32" s="210"/>
      <c r="J32" s="88"/>
      <c r="K32" s="89"/>
      <c r="L32" s="90">
        <f t="shared" si="12"/>
        <v>0</v>
      </c>
      <c r="M32" s="88"/>
      <c r="N32" s="89"/>
      <c r="O32" s="247"/>
      <c r="P32" s="88"/>
      <c r="Q32" s="88"/>
      <c r="R32" s="89"/>
      <c r="S32" s="90">
        <f t="shared" si="13"/>
        <v>0</v>
      </c>
      <c r="T32" s="228"/>
      <c r="U32" s="88"/>
      <c r="V32" s="88"/>
      <c r="W32" s="89"/>
      <c r="X32" s="90">
        <f t="shared" si="14"/>
        <v>0</v>
      </c>
      <c r="Y32" s="228"/>
      <c r="Z32" s="127">
        <f t="shared" si="44"/>
        <v>0</v>
      </c>
      <c r="AA32" s="127">
        <f t="shared" si="45"/>
        <v>0</v>
      </c>
      <c r="AB32" s="128">
        <f t="shared" si="46"/>
        <v>0</v>
      </c>
      <c r="AC32" s="90">
        <f t="shared" si="15"/>
        <v>0</v>
      </c>
      <c r="AD32" s="90">
        <f t="shared" si="43"/>
        <v>0</v>
      </c>
      <c r="AE32" s="64" t="str">
        <f t="shared" si="9"/>
        <v/>
      </c>
      <c r="AF32" s="65" t="str">
        <f t="shared" si="10"/>
        <v/>
      </c>
    </row>
    <row r="33" spans="1:32" s="2" customFormat="1" x14ac:dyDescent="0.3">
      <c r="A33" s="8">
        <f t="shared" si="11"/>
        <v>22</v>
      </c>
      <c r="B33" s="4" t="s">
        <v>42</v>
      </c>
      <c r="C33" s="210"/>
      <c r="D33" s="210"/>
      <c r="E33" s="210"/>
      <c r="F33" s="210"/>
      <c r="G33" s="210"/>
      <c r="H33" s="211">
        <f t="shared" si="1"/>
        <v>0</v>
      </c>
      <c r="I33" s="210"/>
      <c r="J33" s="88"/>
      <c r="K33" s="89"/>
      <c r="L33" s="90">
        <f t="shared" si="12"/>
        <v>0</v>
      </c>
      <c r="M33" s="88"/>
      <c r="N33" s="89"/>
      <c r="O33" s="247"/>
      <c r="P33" s="88"/>
      <c r="Q33" s="88"/>
      <c r="R33" s="89"/>
      <c r="S33" s="90">
        <f t="shared" si="13"/>
        <v>0</v>
      </c>
      <c r="T33" s="228"/>
      <c r="U33" s="88"/>
      <c r="V33" s="88"/>
      <c r="W33" s="89"/>
      <c r="X33" s="90">
        <f t="shared" si="14"/>
        <v>0</v>
      </c>
      <c r="Y33" s="228"/>
      <c r="Z33" s="127">
        <f t="shared" si="44"/>
        <v>0</v>
      </c>
      <c r="AA33" s="127">
        <f t="shared" si="45"/>
        <v>0</v>
      </c>
      <c r="AB33" s="128">
        <f t="shared" si="46"/>
        <v>0</v>
      </c>
      <c r="AC33" s="90">
        <f t="shared" si="15"/>
        <v>0</v>
      </c>
      <c r="AD33" s="90">
        <f t="shared" si="43"/>
        <v>0</v>
      </c>
      <c r="AE33" s="64" t="str">
        <f t="shared" si="9"/>
        <v/>
      </c>
      <c r="AF33" s="65" t="str">
        <f t="shared" si="10"/>
        <v/>
      </c>
    </row>
    <row r="34" spans="1:32" s="2" customFormat="1" x14ac:dyDescent="0.3">
      <c r="A34" s="8">
        <f t="shared" si="11"/>
        <v>23</v>
      </c>
      <c r="B34" s="4" t="s">
        <v>43</v>
      </c>
      <c r="C34" s="207">
        <f>SUM(C35:C36)</f>
        <v>0</v>
      </c>
      <c r="D34" s="207">
        <f t="shared" ref="D34:I34" si="47">SUM(D35:D36)</f>
        <v>0</v>
      </c>
      <c r="E34" s="207">
        <f t="shared" si="47"/>
        <v>0</v>
      </c>
      <c r="F34" s="207">
        <f t="shared" si="47"/>
        <v>0</v>
      </c>
      <c r="G34" s="207">
        <f t="shared" si="47"/>
        <v>0</v>
      </c>
      <c r="H34" s="207">
        <f t="shared" si="1"/>
        <v>0</v>
      </c>
      <c r="I34" s="207">
        <f t="shared" si="47"/>
        <v>0</v>
      </c>
      <c r="J34" s="82">
        <f t="shared" ref="J34:K34" si="48">SUM(J35:J36)</f>
        <v>0</v>
      </c>
      <c r="K34" s="83">
        <f t="shared" si="48"/>
        <v>0</v>
      </c>
      <c r="L34" s="84">
        <f t="shared" si="12"/>
        <v>0</v>
      </c>
      <c r="M34" s="82">
        <f t="shared" ref="M34:N34" si="49">SUM(M35:M36)</f>
        <v>0</v>
      </c>
      <c r="N34" s="83">
        <f t="shared" si="49"/>
        <v>0</v>
      </c>
      <c r="O34" s="245">
        <f t="shared" ref="O34:R34" si="50">SUM(O35:O36)</f>
        <v>0</v>
      </c>
      <c r="P34" s="82">
        <f t="shared" si="50"/>
        <v>0</v>
      </c>
      <c r="Q34" s="82">
        <f t="shared" si="50"/>
        <v>0</v>
      </c>
      <c r="R34" s="83">
        <f t="shared" si="50"/>
        <v>0</v>
      </c>
      <c r="S34" s="84">
        <f t="shared" si="13"/>
        <v>0</v>
      </c>
      <c r="T34" s="226">
        <f t="shared" ref="T34:W34" si="51">SUM(T35:T36)</f>
        <v>0</v>
      </c>
      <c r="U34" s="82">
        <f t="shared" si="51"/>
        <v>0</v>
      </c>
      <c r="V34" s="82">
        <f t="shared" si="51"/>
        <v>0</v>
      </c>
      <c r="W34" s="83">
        <f t="shared" si="51"/>
        <v>0</v>
      </c>
      <c r="X34" s="84">
        <f t="shared" si="14"/>
        <v>0</v>
      </c>
      <c r="Y34" s="226">
        <f t="shared" ref="Y34:AB34" si="52">SUM(Y35:Y36)</f>
        <v>0</v>
      </c>
      <c r="Z34" s="82">
        <f t="shared" si="52"/>
        <v>0</v>
      </c>
      <c r="AA34" s="82">
        <f t="shared" si="52"/>
        <v>0</v>
      </c>
      <c r="AB34" s="83">
        <f t="shared" si="52"/>
        <v>0</v>
      </c>
      <c r="AC34" s="84">
        <f t="shared" si="15"/>
        <v>0</v>
      </c>
      <c r="AD34" s="84">
        <f t="shared" si="43"/>
        <v>0</v>
      </c>
      <c r="AE34" s="64" t="str">
        <f t="shared" si="9"/>
        <v/>
      </c>
      <c r="AF34" s="65" t="str">
        <f t="shared" si="10"/>
        <v/>
      </c>
    </row>
    <row r="35" spans="1:32" x14ac:dyDescent="0.3">
      <c r="A35" s="8">
        <f t="shared" si="11"/>
        <v>24</v>
      </c>
      <c r="B35" s="5" t="s">
        <v>36</v>
      </c>
      <c r="C35" s="208"/>
      <c r="D35" s="208"/>
      <c r="E35" s="208"/>
      <c r="F35" s="208"/>
      <c r="G35" s="208"/>
      <c r="H35" s="209">
        <f t="shared" si="1"/>
        <v>0</v>
      </c>
      <c r="I35" s="208"/>
      <c r="J35" s="85"/>
      <c r="K35" s="86"/>
      <c r="L35" s="87">
        <f t="shared" si="12"/>
        <v>0</v>
      </c>
      <c r="M35" s="85"/>
      <c r="N35" s="86"/>
      <c r="O35" s="246"/>
      <c r="P35" s="85"/>
      <c r="Q35" s="85"/>
      <c r="R35" s="86"/>
      <c r="S35" s="87">
        <f t="shared" si="13"/>
        <v>0</v>
      </c>
      <c r="T35" s="227"/>
      <c r="U35" s="85"/>
      <c r="V35" s="85"/>
      <c r="W35" s="86"/>
      <c r="X35" s="87">
        <f t="shared" si="14"/>
        <v>0</v>
      </c>
      <c r="Y35" s="227"/>
      <c r="Z35" s="123">
        <f>+U35</f>
        <v>0</v>
      </c>
      <c r="AA35" s="123">
        <f>+S35</f>
        <v>0</v>
      </c>
      <c r="AB35" s="124">
        <f>+W35</f>
        <v>0</v>
      </c>
      <c r="AC35" s="87">
        <f t="shared" si="15"/>
        <v>0</v>
      </c>
      <c r="AD35" s="87">
        <f t="shared" si="43"/>
        <v>0</v>
      </c>
      <c r="AE35" s="64" t="str">
        <f t="shared" si="9"/>
        <v/>
      </c>
      <c r="AF35" s="65" t="str">
        <f t="shared" si="10"/>
        <v/>
      </c>
    </row>
    <row r="36" spans="1:32" x14ac:dyDescent="0.3">
      <c r="A36" s="8">
        <f t="shared" si="11"/>
        <v>25</v>
      </c>
      <c r="B36" s="5" t="s">
        <v>44</v>
      </c>
      <c r="C36" s="208"/>
      <c r="D36" s="208"/>
      <c r="E36" s="208"/>
      <c r="F36" s="208"/>
      <c r="G36" s="208"/>
      <c r="H36" s="209">
        <f t="shared" si="1"/>
        <v>0</v>
      </c>
      <c r="I36" s="208"/>
      <c r="J36" s="85"/>
      <c r="K36" s="86"/>
      <c r="L36" s="87">
        <f t="shared" si="12"/>
        <v>0</v>
      </c>
      <c r="M36" s="85"/>
      <c r="N36" s="86"/>
      <c r="O36" s="246"/>
      <c r="P36" s="85"/>
      <c r="Q36" s="85"/>
      <c r="R36" s="86"/>
      <c r="S36" s="87">
        <f t="shared" si="13"/>
        <v>0</v>
      </c>
      <c r="T36" s="227"/>
      <c r="U36" s="85"/>
      <c r="V36" s="85"/>
      <c r="W36" s="86"/>
      <c r="X36" s="87">
        <f t="shared" si="14"/>
        <v>0</v>
      </c>
      <c r="Y36" s="227"/>
      <c r="Z36" s="123">
        <f>+U36</f>
        <v>0</v>
      </c>
      <c r="AA36" s="123">
        <f>+S36</f>
        <v>0</v>
      </c>
      <c r="AB36" s="124">
        <f>+W36</f>
        <v>0</v>
      </c>
      <c r="AC36" s="87">
        <f t="shared" si="15"/>
        <v>0</v>
      </c>
      <c r="AD36" s="87">
        <f t="shared" si="43"/>
        <v>0</v>
      </c>
      <c r="AE36" s="64" t="str">
        <f t="shared" si="9"/>
        <v/>
      </c>
      <c r="AF36" s="65" t="str">
        <f t="shared" si="10"/>
        <v/>
      </c>
    </row>
    <row r="37" spans="1:32" s="2" customFormat="1" x14ac:dyDescent="0.3">
      <c r="A37" s="8">
        <f t="shared" si="11"/>
        <v>26</v>
      </c>
      <c r="B37" s="4" t="s">
        <v>45</v>
      </c>
      <c r="C37" s="207">
        <f>SUM(C38:C40)</f>
        <v>0</v>
      </c>
      <c r="D37" s="207">
        <f t="shared" ref="D37:I37" si="53">SUM(D38:D40)</f>
        <v>0</v>
      </c>
      <c r="E37" s="207">
        <f t="shared" si="53"/>
        <v>0</v>
      </c>
      <c r="F37" s="207">
        <f t="shared" si="53"/>
        <v>0</v>
      </c>
      <c r="G37" s="207">
        <f t="shared" si="53"/>
        <v>0</v>
      </c>
      <c r="H37" s="207">
        <f t="shared" si="1"/>
        <v>0</v>
      </c>
      <c r="I37" s="207">
        <f t="shared" si="53"/>
        <v>0</v>
      </c>
      <c r="J37" s="82">
        <f t="shared" ref="J37:K37" si="54">SUM(J38:J40)</f>
        <v>0</v>
      </c>
      <c r="K37" s="83">
        <f t="shared" si="54"/>
        <v>0</v>
      </c>
      <c r="L37" s="84">
        <f t="shared" si="12"/>
        <v>0</v>
      </c>
      <c r="M37" s="82">
        <f t="shared" ref="M37:N37" si="55">SUM(M38:M40)</f>
        <v>0</v>
      </c>
      <c r="N37" s="83">
        <f t="shared" si="55"/>
        <v>0</v>
      </c>
      <c r="O37" s="245">
        <f t="shared" ref="O37:R37" si="56">SUM(O38:O40)</f>
        <v>0</v>
      </c>
      <c r="P37" s="82">
        <f t="shared" si="56"/>
        <v>0</v>
      </c>
      <c r="Q37" s="82">
        <f t="shared" si="56"/>
        <v>0</v>
      </c>
      <c r="R37" s="83">
        <f t="shared" si="56"/>
        <v>0</v>
      </c>
      <c r="S37" s="84">
        <f t="shared" si="13"/>
        <v>0</v>
      </c>
      <c r="T37" s="226">
        <f t="shared" ref="T37:W37" si="57">SUM(T38:T40)</f>
        <v>0</v>
      </c>
      <c r="U37" s="82">
        <f t="shared" si="57"/>
        <v>0</v>
      </c>
      <c r="V37" s="82">
        <f t="shared" si="57"/>
        <v>0</v>
      </c>
      <c r="W37" s="83">
        <f t="shared" si="57"/>
        <v>0</v>
      </c>
      <c r="X37" s="84">
        <f t="shared" si="14"/>
        <v>0</v>
      </c>
      <c r="Y37" s="226">
        <f t="shared" ref="Y37:AB37" si="58">SUM(Y38:Y40)</f>
        <v>0</v>
      </c>
      <c r="Z37" s="82">
        <f t="shared" si="58"/>
        <v>0</v>
      </c>
      <c r="AA37" s="82">
        <f t="shared" si="58"/>
        <v>0</v>
      </c>
      <c r="AB37" s="83">
        <f t="shared" si="58"/>
        <v>0</v>
      </c>
      <c r="AC37" s="84">
        <f t="shared" si="15"/>
        <v>0</v>
      </c>
      <c r="AD37" s="84">
        <f t="shared" si="43"/>
        <v>0</v>
      </c>
      <c r="AE37" s="64" t="str">
        <f t="shared" si="9"/>
        <v/>
      </c>
      <c r="AF37" s="65" t="str">
        <f t="shared" si="10"/>
        <v/>
      </c>
    </row>
    <row r="38" spans="1:32" x14ac:dyDescent="0.3">
      <c r="A38" s="8">
        <f t="shared" si="11"/>
        <v>27</v>
      </c>
      <c r="B38" s="5" t="s">
        <v>46</v>
      </c>
      <c r="C38" s="208"/>
      <c r="D38" s="208"/>
      <c r="E38" s="208"/>
      <c r="F38" s="208"/>
      <c r="G38" s="208"/>
      <c r="H38" s="209">
        <f t="shared" si="1"/>
        <v>0</v>
      </c>
      <c r="I38" s="208"/>
      <c r="J38" s="85"/>
      <c r="K38" s="86"/>
      <c r="L38" s="87">
        <f t="shared" si="12"/>
        <v>0</v>
      </c>
      <c r="M38" s="85"/>
      <c r="N38" s="86"/>
      <c r="O38" s="246"/>
      <c r="P38" s="85"/>
      <c r="Q38" s="85"/>
      <c r="R38" s="86"/>
      <c r="S38" s="87">
        <f t="shared" si="13"/>
        <v>0</v>
      </c>
      <c r="T38" s="227"/>
      <c r="U38" s="85"/>
      <c r="V38" s="85"/>
      <c r="W38" s="86"/>
      <c r="X38" s="87">
        <f t="shared" si="14"/>
        <v>0</v>
      </c>
      <c r="Y38" s="227"/>
      <c r="Z38" s="123">
        <f>+U38</f>
        <v>0</v>
      </c>
      <c r="AA38" s="123">
        <f>+S38</f>
        <v>0</v>
      </c>
      <c r="AB38" s="124">
        <f>+W38</f>
        <v>0</v>
      </c>
      <c r="AC38" s="87">
        <f t="shared" si="15"/>
        <v>0</v>
      </c>
      <c r="AD38" s="87">
        <f t="shared" si="43"/>
        <v>0</v>
      </c>
      <c r="AE38" s="64" t="str">
        <f t="shared" si="9"/>
        <v/>
      </c>
      <c r="AF38" s="65" t="str">
        <f t="shared" si="10"/>
        <v/>
      </c>
    </row>
    <row r="39" spans="1:32" x14ac:dyDescent="0.3">
      <c r="A39" s="8">
        <f t="shared" si="11"/>
        <v>28</v>
      </c>
      <c r="B39" s="5" t="s">
        <v>47</v>
      </c>
      <c r="C39" s="208"/>
      <c r="D39" s="208"/>
      <c r="E39" s="208"/>
      <c r="F39" s="208"/>
      <c r="G39" s="208"/>
      <c r="H39" s="209">
        <f t="shared" si="1"/>
        <v>0</v>
      </c>
      <c r="I39" s="208"/>
      <c r="J39" s="85"/>
      <c r="K39" s="86"/>
      <c r="L39" s="87">
        <f t="shared" si="12"/>
        <v>0</v>
      </c>
      <c r="M39" s="85"/>
      <c r="N39" s="86"/>
      <c r="O39" s="246"/>
      <c r="P39" s="85"/>
      <c r="Q39" s="85"/>
      <c r="R39" s="86"/>
      <c r="S39" s="87">
        <f t="shared" si="13"/>
        <v>0</v>
      </c>
      <c r="T39" s="227"/>
      <c r="U39" s="85"/>
      <c r="V39" s="85"/>
      <c r="W39" s="86"/>
      <c r="X39" s="87">
        <f t="shared" si="14"/>
        <v>0</v>
      </c>
      <c r="Y39" s="227"/>
      <c r="Z39" s="123">
        <f>+U39</f>
        <v>0</v>
      </c>
      <c r="AA39" s="123">
        <f>+S39</f>
        <v>0</v>
      </c>
      <c r="AB39" s="124">
        <f>+W39</f>
        <v>0</v>
      </c>
      <c r="AC39" s="87">
        <f t="shared" si="15"/>
        <v>0</v>
      </c>
      <c r="AD39" s="87">
        <f t="shared" si="43"/>
        <v>0</v>
      </c>
      <c r="AE39" s="64" t="str">
        <f t="shared" si="9"/>
        <v/>
      </c>
      <c r="AF39" s="65" t="str">
        <f t="shared" si="10"/>
        <v/>
      </c>
    </row>
    <row r="40" spans="1:32" x14ac:dyDescent="0.3">
      <c r="A40" s="8">
        <f t="shared" si="11"/>
        <v>29</v>
      </c>
      <c r="B40" s="5" t="s">
        <v>48</v>
      </c>
      <c r="C40" s="208"/>
      <c r="D40" s="208"/>
      <c r="E40" s="208"/>
      <c r="F40" s="208"/>
      <c r="G40" s="208"/>
      <c r="H40" s="209">
        <f t="shared" si="1"/>
        <v>0</v>
      </c>
      <c r="I40" s="208"/>
      <c r="J40" s="85"/>
      <c r="K40" s="86"/>
      <c r="L40" s="87">
        <f t="shared" si="12"/>
        <v>0</v>
      </c>
      <c r="M40" s="85"/>
      <c r="N40" s="86"/>
      <c r="O40" s="246"/>
      <c r="P40" s="85"/>
      <c r="Q40" s="85"/>
      <c r="R40" s="86"/>
      <c r="S40" s="87">
        <f t="shared" si="13"/>
        <v>0</v>
      </c>
      <c r="T40" s="227"/>
      <c r="U40" s="85"/>
      <c r="V40" s="85"/>
      <c r="W40" s="86"/>
      <c r="X40" s="87">
        <f t="shared" si="14"/>
        <v>0</v>
      </c>
      <c r="Y40" s="227"/>
      <c r="Z40" s="123">
        <f>+U40</f>
        <v>0</v>
      </c>
      <c r="AA40" s="123">
        <f>+S40</f>
        <v>0</v>
      </c>
      <c r="AB40" s="124">
        <f>+W40</f>
        <v>0</v>
      </c>
      <c r="AC40" s="87">
        <f t="shared" si="15"/>
        <v>0</v>
      </c>
      <c r="AD40" s="87">
        <f t="shared" si="43"/>
        <v>0</v>
      </c>
      <c r="AE40" s="64" t="str">
        <f t="shared" si="9"/>
        <v/>
      </c>
      <c r="AF40" s="65" t="str">
        <f t="shared" si="10"/>
        <v/>
      </c>
    </row>
    <row r="41" spans="1:32" s="2" customFormat="1" x14ac:dyDescent="0.3">
      <c r="A41" s="8">
        <f t="shared" si="11"/>
        <v>30</v>
      </c>
      <c r="B41" s="4" t="s">
        <v>49</v>
      </c>
      <c r="C41" s="207">
        <f>SUM(C42:C43)</f>
        <v>0</v>
      </c>
      <c r="D41" s="207">
        <f t="shared" ref="D41:I41" si="59">SUM(D42:D43)</f>
        <v>0</v>
      </c>
      <c r="E41" s="207">
        <f t="shared" si="59"/>
        <v>0</v>
      </c>
      <c r="F41" s="207">
        <f t="shared" si="59"/>
        <v>0</v>
      </c>
      <c r="G41" s="207">
        <f t="shared" si="59"/>
        <v>0</v>
      </c>
      <c r="H41" s="207">
        <f t="shared" si="1"/>
        <v>0</v>
      </c>
      <c r="I41" s="207">
        <f t="shared" si="59"/>
        <v>0</v>
      </c>
      <c r="J41" s="82">
        <f t="shared" ref="J41:K41" si="60">SUM(J42:J43)</f>
        <v>0</v>
      </c>
      <c r="K41" s="83">
        <f t="shared" si="60"/>
        <v>0</v>
      </c>
      <c r="L41" s="84">
        <f t="shared" si="12"/>
        <v>0</v>
      </c>
      <c r="M41" s="82">
        <f t="shared" ref="M41:N41" si="61">SUM(M42:M43)</f>
        <v>0</v>
      </c>
      <c r="N41" s="83">
        <f t="shared" si="61"/>
        <v>0</v>
      </c>
      <c r="O41" s="245">
        <f t="shared" ref="O41:R41" si="62">SUM(O42:O43)</f>
        <v>0</v>
      </c>
      <c r="P41" s="82">
        <f t="shared" si="62"/>
        <v>0</v>
      </c>
      <c r="Q41" s="82">
        <f t="shared" si="62"/>
        <v>0</v>
      </c>
      <c r="R41" s="83">
        <f t="shared" si="62"/>
        <v>0</v>
      </c>
      <c r="S41" s="84">
        <f t="shared" si="13"/>
        <v>0</v>
      </c>
      <c r="T41" s="226">
        <f t="shared" ref="T41:W41" si="63">SUM(T42:T43)</f>
        <v>0</v>
      </c>
      <c r="U41" s="82">
        <f t="shared" si="63"/>
        <v>0</v>
      </c>
      <c r="V41" s="82">
        <f t="shared" si="63"/>
        <v>0</v>
      </c>
      <c r="W41" s="83">
        <f t="shared" si="63"/>
        <v>0</v>
      </c>
      <c r="X41" s="84">
        <f t="shared" si="14"/>
        <v>0</v>
      </c>
      <c r="Y41" s="226">
        <f t="shared" ref="Y41:AB41" si="64">SUM(Y42:Y43)</f>
        <v>0</v>
      </c>
      <c r="Z41" s="82">
        <f t="shared" si="64"/>
        <v>0</v>
      </c>
      <c r="AA41" s="82">
        <f t="shared" si="64"/>
        <v>0</v>
      </c>
      <c r="AB41" s="83">
        <f t="shared" si="64"/>
        <v>0</v>
      </c>
      <c r="AC41" s="84">
        <f t="shared" si="15"/>
        <v>0</v>
      </c>
      <c r="AD41" s="84">
        <f t="shared" si="43"/>
        <v>0</v>
      </c>
      <c r="AE41" s="64" t="str">
        <f t="shared" si="9"/>
        <v/>
      </c>
      <c r="AF41" s="65" t="str">
        <f t="shared" si="10"/>
        <v/>
      </c>
    </row>
    <row r="42" spans="1:32" x14ac:dyDescent="0.3">
      <c r="A42" s="8">
        <f t="shared" si="11"/>
        <v>31</v>
      </c>
      <c r="B42" s="5" t="s">
        <v>47</v>
      </c>
      <c r="C42" s="208"/>
      <c r="D42" s="208"/>
      <c r="E42" s="208"/>
      <c r="F42" s="208"/>
      <c r="G42" s="208"/>
      <c r="H42" s="209">
        <f t="shared" si="1"/>
        <v>0</v>
      </c>
      <c r="I42" s="208"/>
      <c r="J42" s="85"/>
      <c r="K42" s="86"/>
      <c r="L42" s="87">
        <f t="shared" si="12"/>
        <v>0</v>
      </c>
      <c r="M42" s="85"/>
      <c r="N42" s="86"/>
      <c r="O42" s="246"/>
      <c r="P42" s="85"/>
      <c r="Q42" s="85"/>
      <c r="R42" s="86"/>
      <c r="S42" s="87">
        <f t="shared" si="13"/>
        <v>0</v>
      </c>
      <c r="T42" s="227"/>
      <c r="U42" s="85"/>
      <c r="V42" s="85"/>
      <c r="W42" s="86"/>
      <c r="X42" s="87">
        <f t="shared" si="14"/>
        <v>0</v>
      </c>
      <c r="Y42" s="227"/>
      <c r="Z42" s="123">
        <f t="shared" ref="Z42:AB43" si="65">+U42</f>
        <v>0</v>
      </c>
      <c r="AA42" s="123">
        <f>+S42</f>
        <v>0</v>
      </c>
      <c r="AB42" s="124">
        <f t="shared" si="65"/>
        <v>0</v>
      </c>
      <c r="AC42" s="87">
        <f t="shared" si="15"/>
        <v>0</v>
      </c>
      <c r="AD42" s="87">
        <f t="shared" si="43"/>
        <v>0</v>
      </c>
      <c r="AE42" s="64" t="str">
        <f t="shared" si="9"/>
        <v/>
      </c>
      <c r="AF42" s="65" t="str">
        <f t="shared" si="10"/>
        <v/>
      </c>
    </row>
    <row r="43" spans="1:32" x14ac:dyDescent="0.3">
      <c r="A43" s="8">
        <f t="shared" si="11"/>
        <v>32</v>
      </c>
      <c r="B43" s="5" t="s">
        <v>48</v>
      </c>
      <c r="C43" s="208"/>
      <c r="D43" s="208"/>
      <c r="E43" s="208"/>
      <c r="F43" s="208"/>
      <c r="G43" s="208"/>
      <c r="H43" s="209">
        <f t="shared" si="1"/>
        <v>0</v>
      </c>
      <c r="I43" s="208"/>
      <c r="J43" s="85"/>
      <c r="K43" s="86"/>
      <c r="L43" s="87">
        <f t="shared" si="12"/>
        <v>0</v>
      </c>
      <c r="M43" s="85"/>
      <c r="N43" s="86"/>
      <c r="O43" s="246"/>
      <c r="P43" s="85"/>
      <c r="Q43" s="85"/>
      <c r="R43" s="86"/>
      <c r="S43" s="87">
        <f t="shared" si="13"/>
        <v>0</v>
      </c>
      <c r="T43" s="227"/>
      <c r="U43" s="85"/>
      <c r="V43" s="85"/>
      <c r="W43" s="86"/>
      <c r="X43" s="87">
        <f t="shared" si="14"/>
        <v>0</v>
      </c>
      <c r="Y43" s="227"/>
      <c r="Z43" s="123">
        <f t="shared" si="65"/>
        <v>0</v>
      </c>
      <c r="AA43" s="123">
        <f>+S43</f>
        <v>0</v>
      </c>
      <c r="AB43" s="124">
        <f t="shared" si="65"/>
        <v>0</v>
      </c>
      <c r="AC43" s="87">
        <f t="shared" si="15"/>
        <v>0</v>
      </c>
      <c r="AD43" s="87">
        <f t="shared" si="43"/>
        <v>0</v>
      </c>
      <c r="AE43" s="64" t="str">
        <f t="shared" si="9"/>
        <v/>
      </c>
      <c r="AF43" s="65" t="str">
        <f t="shared" si="10"/>
        <v/>
      </c>
    </row>
    <row r="44" spans="1:32" s="2" customFormat="1" x14ac:dyDescent="0.3">
      <c r="A44" s="8">
        <f t="shared" si="11"/>
        <v>33</v>
      </c>
      <c r="B44" s="4" t="s">
        <v>50</v>
      </c>
      <c r="C44" s="207">
        <f>SUM(C45:C46)</f>
        <v>0</v>
      </c>
      <c r="D44" s="207">
        <f t="shared" ref="D44:K44" si="66">SUM(D45:D46)</f>
        <v>0</v>
      </c>
      <c r="E44" s="207">
        <f t="shared" si="66"/>
        <v>0</v>
      </c>
      <c r="F44" s="207">
        <f t="shared" si="66"/>
        <v>0</v>
      </c>
      <c r="G44" s="207">
        <f t="shared" si="66"/>
        <v>0</v>
      </c>
      <c r="H44" s="207">
        <f t="shared" ref="H44" si="67">+C44+D44+E44-F44-G44</f>
        <v>0</v>
      </c>
      <c r="I44" s="207">
        <f t="shared" si="66"/>
        <v>0</v>
      </c>
      <c r="J44" s="82">
        <f t="shared" si="66"/>
        <v>0</v>
      </c>
      <c r="K44" s="83">
        <f t="shared" si="66"/>
        <v>0</v>
      </c>
      <c r="L44" s="84">
        <f t="shared" ref="L44" si="68">SUM(J44:K44)</f>
        <v>0</v>
      </c>
      <c r="M44" s="82">
        <f t="shared" ref="M44:R44" si="69">SUM(M45:M46)</f>
        <v>0</v>
      </c>
      <c r="N44" s="83">
        <f t="shared" si="69"/>
        <v>0</v>
      </c>
      <c r="O44" s="245">
        <f t="shared" si="69"/>
        <v>0</v>
      </c>
      <c r="P44" s="82">
        <f t="shared" si="69"/>
        <v>0</v>
      </c>
      <c r="Q44" s="82">
        <f t="shared" si="69"/>
        <v>0</v>
      </c>
      <c r="R44" s="83">
        <f t="shared" si="69"/>
        <v>0</v>
      </c>
      <c r="S44" s="84">
        <f t="shared" ref="S44" si="70">SUM(P44:R44)</f>
        <v>0</v>
      </c>
      <c r="T44" s="226">
        <f t="shared" ref="T44:W44" si="71">SUM(T45:T46)</f>
        <v>0</v>
      </c>
      <c r="U44" s="82">
        <f t="shared" si="71"/>
        <v>0</v>
      </c>
      <c r="V44" s="82">
        <f t="shared" si="71"/>
        <v>0</v>
      </c>
      <c r="W44" s="83">
        <f t="shared" si="71"/>
        <v>0</v>
      </c>
      <c r="X44" s="84">
        <f t="shared" ref="X44" si="72">SUM(U44:W44)</f>
        <v>0</v>
      </c>
      <c r="Y44" s="226">
        <f t="shared" ref="Y44:AB44" si="73">SUM(Y45:Y46)</f>
        <v>0</v>
      </c>
      <c r="Z44" s="82">
        <f t="shared" si="73"/>
        <v>0</v>
      </c>
      <c r="AA44" s="82">
        <f t="shared" si="73"/>
        <v>0</v>
      </c>
      <c r="AB44" s="83">
        <f t="shared" si="73"/>
        <v>0</v>
      </c>
      <c r="AC44" s="84">
        <f t="shared" ref="AC44" si="74">+AA44-Z44-AB44</f>
        <v>0</v>
      </c>
      <c r="AD44" s="84">
        <f t="shared" ref="AD44" si="75">P44+Q44+R44-U44-W44</f>
        <v>0</v>
      </c>
      <c r="AE44" s="64" t="str">
        <f t="shared" si="9"/>
        <v/>
      </c>
      <c r="AF44" s="65" t="str">
        <f t="shared" si="10"/>
        <v/>
      </c>
    </row>
    <row r="45" spans="1:32" s="2" customFormat="1" x14ac:dyDescent="0.3">
      <c r="A45" s="8">
        <f>+A44+1</f>
        <v>34</v>
      </c>
      <c r="B45" s="5" t="s">
        <v>168</v>
      </c>
      <c r="C45" s="210"/>
      <c r="D45" s="210"/>
      <c r="E45" s="210"/>
      <c r="F45" s="210"/>
      <c r="G45" s="210"/>
      <c r="H45" s="209">
        <f t="shared" si="1"/>
        <v>0</v>
      </c>
      <c r="I45" s="210"/>
      <c r="J45" s="88"/>
      <c r="K45" s="89"/>
      <c r="L45" s="87">
        <f t="shared" si="12"/>
        <v>0</v>
      </c>
      <c r="M45" s="88"/>
      <c r="N45" s="89"/>
      <c r="O45" s="247"/>
      <c r="P45" s="88"/>
      <c r="Q45" s="88"/>
      <c r="R45" s="89"/>
      <c r="S45" s="87">
        <f t="shared" si="13"/>
        <v>0</v>
      </c>
      <c r="T45" s="228"/>
      <c r="U45" s="88"/>
      <c r="V45" s="88"/>
      <c r="W45" s="89"/>
      <c r="X45" s="87">
        <f t="shared" si="14"/>
        <v>0</v>
      </c>
      <c r="Y45" s="228"/>
      <c r="Z45" s="123">
        <f t="shared" ref="Z45:AB46" si="76">+U45</f>
        <v>0</v>
      </c>
      <c r="AA45" s="123">
        <f>+S45</f>
        <v>0</v>
      </c>
      <c r="AB45" s="124">
        <f t="shared" si="76"/>
        <v>0</v>
      </c>
      <c r="AC45" s="87">
        <f t="shared" si="15"/>
        <v>0</v>
      </c>
      <c r="AD45" s="87">
        <f t="shared" si="43"/>
        <v>0</v>
      </c>
      <c r="AE45" s="64" t="str">
        <f t="shared" si="9"/>
        <v/>
      </c>
      <c r="AF45" s="65" t="str">
        <f t="shared" si="10"/>
        <v/>
      </c>
    </row>
    <row r="46" spans="1:32" s="2" customFormat="1" x14ac:dyDescent="0.3">
      <c r="A46" s="8">
        <f t="shared" ref="A46:A71" si="77">+A45+1</f>
        <v>35</v>
      </c>
      <c r="B46" s="5" t="s">
        <v>37</v>
      </c>
      <c r="C46" s="210"/>
      <c r="D46" s="210"/>
      <c r="E46" s="210"/>
      <c r="F46" s="210"/>
      <c r="G46" s="210"/>
      <c r="H46" s="209">
        <f t="shared" si="1"/>
        <v>0</v>
      </c>
      <c r="I46" s="210"/>
      <c r="J46" s="88"/>
      <c r="K46" s="89"/>
      <c r="L46" s="87">
        <f t="shared" si="12"/>
        <v>0</v>
      </c>
      <c r="M46" s="88"/>
      <c r="N46" s="89"/>
      <c r="O46" s="247"/>
      <c r="P46" s="88"/>
      <c r="Q46" s="88"/>
      <c r="R46" s="89"/>
      <c r="S46" s="87">
        <f t="shared" si="13"/>
        <v>0</v>
      </c>
      <c r="T46" s="228"/>
      <c r="U46" s="88"/>
      <c r="V46" s="88"/>
      <c r="W46" s="89"/>
      <c r="X46" s="87">
        <f t="shared" si="14"/>
        <v>0</v>
      </c>
      <c r="Y46" s="228"/>
      <c r="Z46" s="123">
        <f t="shared" si="76"/>
        <v>0</v>
      </c>
      <c r="AA46" s="123">
        <f>+S46</f>
        <v>0</v>
      </c>
      <c r="AB46" s="124">
        <f t="shared" si="76"/>
        <v>0</v>
      </c>
      <c r="AC46" s="87">
        <f t="shared" si="15"/>
        <v>0</v>
      </c>
      <c r="AD46" s="87">
        <f t="shared" si="43"/>
        <v>0</v>
      </c>
      <c r="AE46" s="64" t="str">
        <f t="shared" si="9"/>
        <v/>
      </c>
      <c r="AF46" s="65" t="str">
        <f t="shared" si="10"/>
        <v/>
      </c>
    </row>
    <row r="47" spans="1:32" s="2" customFormat="1" x14ac:dyDescent="0.3">
      <c r="A47" s="8">
        <f t="shared" si="77"/>
        <v>36</v>
      </c>
      <c r="B47" s="4" t="s">
        <v>51</v>
      </c>
      <c r="C47" s="207">
        <f>SUM(C48:C53)</f>
        <v>0</v>
      </c>
      <c r="D47" s="207">
        <f>SUM(D48:D53)</f>
        <v>0</v>
      </c>
      <c r="E47" s="207">
        <f>SUM(E48:E53)</f>
        <v>0</v>
      </c>
      <c r="F47" s="207">
        <f>SUM(F48:F53)</f>
        <v>0</v>
      </c>
      <c r="G47" s="207">
        <f>SUM(G48:G53)</f>
        <v>0</v>
      </c>
      <c r="H47" s="207">
        <f>+C47+D47+E47-F47-G47</f>
        <v>0</v>
      </c>
      <c r="I47" s="207">
        <f>SUM(I48:I53)</f>
        <v>0</v>
      </c>
      <c r="J47" s="82">
        <f>SUM(J48:J53)</f>
        <v>0</v>
      </c>
      <c r="K47" s="83">
        <f>SUM(K48:K53)</f>
        <v>0</v>
      </c>
      <c r="L47" s="84">
        <f>SUM(J47:K47)</f>
        <v>0</v>
      </c>
      <c r="M47" s="82">
        <f t="shared" ref="M47:R47" si="78">SUM(M48:M53)</f>
        <v>0</v>
      </c>
      <c r="N47" s="83">
        <f t="shared" si="78"/>
        <v>0</v>
      </c>
      <c r="O47" s="245">
        <f t="shared" si="78"/>
        <v>0</v>
      </c>
      <c r="P47" s="82">
        <f t="shared" si="78"/>
        <v>0</v>
      </c>
      <c r="Q47" s="82">
        <f t="shared" si="78"/>
        <v>0</v>
      </c>
      <c r="R47" s="83">
        <f t="shared" si="78"/>
        <v>0</v>
      </c>
      <c r="S47" s="84">
        <f>SUM(P47:R47)</f>
        <v>0</v>
      </c>
      <c r="T47" s="226">
        <f>SUM(T48:T53)</f>
        <v>0</v>
      </c>
      <c r="U47" s="82">
        <f>SUM(U48:U53)</f>
        <v>0</v>
      </c>
      <c r="V47" s="82">
        <f>SUM(V48:V53)</f>
        <v>0</v>
      </c>
      <c r="W47" s="83">
        <f>SUM(W48:W53)</f>
        <v>0</v>
      </c>
      <c r="X47" s="84">
        <f>SUM(U47:W47)</f>
        <v>0</v>
      </c>
      <c r="Y47" s="226">
        <f>SUM(Y48:Y53)</f>
        <v>0</v>
      </c>
      <c r="Z47" s="82">
        <f>SUM(Z48:Z53)</f>
        <v>0</v>
      </c>
      <c r="AA47" s="82">
        <f>SUM(AA48:AA53)</f>
        <v>0</v>
      </c>
      <c r="AB47" s="83">
        <f>SUM(AB48:AB53)</f>
        <v>0</v>
      </c>
      <c r="AC47" s="84">
        <f t="shared" si="15"/>
        <v>0</v>
      </c>
      <c r="AD47" s="84">
        <f>P47+Q47+R47-U47-W47</f>
        <v>0</v>
      </c>
      <c r="AE47" s="64" t="str">
        <f t="shared" si="9"/>
        <v/>
      </c>
      <c r="AF47" s="65" t="str">
        <f t="shared" si="10"/>
        <v/>
      </c>
    </row>
    <row r="48" spans="1:32" x14ac:dyDescent="0.3">
      <c r="A48" s="8">
        <f t="shared" si="77"/>
        <v>37</v>
      </c>
      <c r="B48" s="5" t="s">
        <v>52</v>
      </c>
      <c r="C48" s="208"/>
      <c r="D48" s="208"/>
      <c r="E48" s="208"/>
      <c r="F48" s="208"/>
      <c r="G48" s="208"/>
      <c r="H48" s="209">
        <f t="shared" ref="H48:H71" si="79">+C48+D48+E48-F48-G48</f>
        <v>0</v>
      </c>
      <c r="I48" s="208"/>
      <c r="J48" s="85"/>
      <c r="K48" s="86"/>
      <c r="L48" s="87">
        <f t="shared" si="12"/>
        <v>0</v>
      </c>
      <c r="M48" s="85"/>
      <c r="N48" s="86"/>
      <c r="O48" s="246"/>
      <c r="P48" s="85"/>
      <c r="Q48" s="85"/>
      <c r="R48" s="86"/>
      <c r="S48" s="87">
        <f t="shared" si="13"/>
        <v>0</v>
      </c>
      <c r="T48" s="227"/>
      <c r="U48" s="85"/>
      <c r="V48" s="85"/>
      <c r="W48" s="86"/>
      <c r="X48" s="87">
        <f t="shared" si="14"/>
        <v>0</v>
      </c>
      <c r="Y48" s="227"/>
      <c r="Z48" s="123">
        <f t="shared" ref="Z48:Z53" si="80">+U48</f>
        <v>0</v>
      </c>
      <c r="AA48" s="123">
        <f t="shared" ref="AA48:AA53" si="81">+S48</f>
        <v>0</v>
      </c>
      <c r="AB48" s="124">
        <f t="shared" ref="AB48:AB53" si="82">+W48</f>
        <v>0</v>
      </c>
      <c r="AC48" s="87">
        <f t="shared" si="15"/>
        <v>0</v>
      </c>
      <c r="AD48" s="87">
        <f t="shared" si="43"/>
        <v>0</v>
      </c>
      <c r="AE48" s="64" t="str">
        <f t="shared" si="9"/>
        <v/>
      </c>
      <c r="AF48" s="65" t="str">
        <f t="shared" si="10"/>
        <v/>
      </c>
    </row>
    <row r="49" spans="1:35" x14ac:dyDescent="0.3">
      <c r="A49" s="8">
        <f t="shared" si="77"/>
        <v>38</v>
      </c>
      <c r="B49" s="5" t="s">
        <v>53</v>
      </c>
      <c r="C49" s="208"/>
      <c r="D49" s="208"/>
      <c r="E49" s="208"/>
      <c r="F49" s="208"/>
      <c r="G49" s="208"/>
      <c r="H49" s="209">
        <f t="shared" si="79"/>
        <v>0</v>
      </c>
      <c r="I49" s="208"/>
      <c r="J49" s="85"/>
      <c r="K49" s="86"/>
      <c r="L49" s="87">
        <f t="shared" si="12"/>
        <v>0</v>
      </c>
      <c r="M49" s="85"/>
      <c r="N49" s="86"/>
      <c r="O49" s="246"/>
      <c r="P49" s="85"/>
      <c r="Q49" s="85"/>
      <c r="R49" s="86"/>
      <c r="S49" s="87">
        <f t="shared" si="13"/>
        <v>0</v>
      </c>
      <c r="T49" s="227"/>
      <c r="U49" s="85"/>
      <c r="V49" s="85"/>
      <c r="W49" s="86"/>
      <c r="X49" s="87">
        <f t="shared" si="14"/>
        <v>0</v>
      </c>
      <c r="Y49" s="227"/>
      <c r="Z49" s="123">
        <f t="shared" si="80"/>
        <v>0</v>
      </c>
      <c r="AA49" s="123">
        <f t="shared" si="81"/>
        <v>0</v>
      </c>
      <c r="AB49" s="124">
        <f t="shared" si="82"/>
        <v>0</v>
      </c>
      <c r="AC49" s="87">
        <f t="shared" si="15"/>
        <v>0</v>
      </c>
      <c r="AD49" s="87">
        <f t="shared" si="43"/>
        <v>0</v>
      </c>
      <c r="AE49" s="64" t="str">
        <f t="shared" si="9"/>
        <v/>
      </c>
      <c r="AF49" s="65" t="str">
        <f t="shared" si="10"/>
        <v/>
      </c>
    </row>
    <row r="50" spans="1:35" x14ac:dyDescent="0.3">
      <c r="A50" s="8">
        <f t="shared" si="77"/>
        <v>39</v>
      </c>
      <c r="B50" s="5" t="s">
        <v>54</v>
      </c>
      <c r="C50" s="208"/>
      <c r="D50" s="208"/>
      <c r="E50" s="208"/>
      <c r="F50" s="208"/>
      <c r="G50" s="208"/>
      <c r="H50" s="209">
        <f t="shared" si="79"/>
        <v>0</v>
      </c>
      <c r="I50" s="208"/>
      <c r="J50" s="85"/>
      <c r="K50" s="86"/>
      <c r="L50" s="87">
        <f t="shared" si="12"/>
        <v>0</v>
      </c>
      <c r="M50" s="85"/>
      <c r="N50" s="86"/>
      <c r="O50" s="246"/>
      <c r="P50" s="85"/>
      <c r="Q50" s="85"/>
      <c r="R50" s="86"/>
      <c r="S50" s="87">
        <f t="shared" si="13"/>
        <v>0</v>
      </c>
      <c r="T50" s="227"/>
      <c r="U50" s="85"/>
      <c r="V50" s="85"/>
      <c r="W50" s="86"/>
      <c r="X50" s="87">
        <f t="shared" si="14"/>
        <v>0</v>
      </c>
      <c r="Y50" s="227"/>
      <c r="Z50" s="123">
        <f t="shared" si="80"/>
        <v>0</v>
      </c>
      <c r="AA50" s="123">
        <f t="shared" si="81"/>
        <v>0</v>
      </c>
      <c r="AB50" s="124">
        <f t="shared" si="82"/>
        <v>0</v>
      </c>
      <c r="AC50" s="87">
        <f t="shared" si="15"/>
        <v>0</v>
      </c>
      <c r="AD50" s="87">
        <f t="shared" si="43"/>
        <v>0</v>
      </c>
      <c r="AE50" s="64" t="str">
        <f t="shared" si="9"/>
        <v/>
      </c>
      <c r="AF50" s="65" t="str">
        <f t="shared" si="10"/>
        <v/>
      </c>
    </row>
    <row r="51" spans="1:35" x14ac:dyDescent="0.3">
      <c r="A51" s="8">
        <f t="shared" si="77"/>
        <v>40</v>
      </c>
      <c r="B51" s="5" t="s">
        <v>55</v>
      </c>
      <c r="C51" s="210"/>
      <c r="D51" s="210"/>
      <c r="E51" s="210"/>
      <c r="F51" s="210"/>
      <c r="G51" s="210"/>
      <c r="H51" s="209">
        <f t="shared" si="79"/>
        <v>0</v>
      </c>
      <c r="I51" s="210"/>
      <c r="J51" s="85"/>
      <c r="K51" s="86"/>
      <c r="L51" s="87">
        <f t="shared" si="12"/>
        <v>0</v>
      </c>
      <c r="M51" s="85"/>
      <c r="N51" s="86"/>
      <c r="O51" s="246"/>
      <c r="P51" s="85"/>
      <c r="Q51" s="85"/>
      <c r="R51" s="86"/>
      <c r="S51" s="87">
        <f t="shared" si="13"/>
        <v>0</v>
      </c>
      <c r="T51" s="228"/>
      <c r="U51" s="85"/>
      <c r="V51" s="85"/>
      <c r="W51" s="86"/>
      <c r="X51" s="87">
        <f t="shared" si="14"/>
        <v>0</v>
      </c>
      <c r="Y51" s="228"/>
      <c r="Z51" s="123">
        <f t="shared" si="80"/>
        <v>0</v>
      </c>
      <c r="AA51" s="123">
        <f t="shared" si="81"/>
        <v>0</v>
      </c>
      <c r="AB51" s="124">
        <f t="shared" si="82"/>
        <v>0</v>
      </c>
      <c r="AC51" s="87">
        <f t="shared" si="15"/>
        <v>0</v>
      </c>
      <c r="AD51" s="87">
        <f t="shared" si="43"/>
        <v>0</v>
      </c>
      <c r="AE51" s="64" t="str">
        <f t="shared" si="9"/>
        <v/>
      </c>
      <c r="AF51" s="65" t="str">
        <f t="shared" si="10"/>
        <v/>
      </c>
    </row>
    <row r="52" spans="1:35" x14ac:dyDescent="0.3">
      <c r="A52" s="8">
        <f t="shared" si="77"/>
        <v>41</v>
      </c>
      <c r="B52" s="5" t="s">
        <v>56</v>
      </c>
      <c r="C52" s="208"/>
      <c r="D52" s="208"/>
      <c r="E52" s="208"/>
      <c r="F52" s="208"/>
      <c r="G52" s="208"/>
      <c r="H52" s="209">
        <f t="shared" si="79"/>
        <v>0</v>
      </c>
      <c r="I52" s="208"/>
      <c r="J52" s="85"/>
      <c r="K52" s="86"/>
      <c r="L52" s="87">
        <f t="shared" si="12"/>
        <v>0</v>
      </c>
      <c r="M52" s="85"/>
      <c r="N52" s="86"/>
      <c r="O52" s="246"/>
      <c r="P52" s="85"/>
      <c r="Q52" s="85"/>
      <c r="R52" s="86"/>
      <c r="S52" s="87">
        <f t="shared" si="13"/>
        <v>0</v>
      </c>
      <c r="T52" s="227"/>
      <c r="U52" s="85"/>
      <c r="V52" s="85"/>
      <c r="W52" s="86"/>
      <c r="X52" s="87">
        <f t="shared" si="14"/>
        <v>0</v>
      </c>
      <c r="Y52" s="227"/>
      <c r="Z52" s="123">
        <f t="shared" si="80"/>
        <v>0</v>
      </c>
      <c r="AA52" s="123">
        <f t="shared" si="81"/>
        <v>0</v>
      </c>
      <c r="AB52" s="124">
        <f t="shared" si="82"/>
        <v>0</v>
      </c>
      <c r="AC52" s="87">
        <f t="shared" si="15"/>
        <v>0</v>
      </c>
      <c r="AD52" s="87">
        <f t="shared" si="43"/>
        <v>0</v>
      </c>
      <c r="AE52" s="64" t="str">
        <f t="shared" si="9"/>
        <v/>
      </c>
      <c r="AF52" s="65" t="str">
        <f t="shared" si="10"/>
        <v/>
      </c>
    </row>
    <row r="53" spans="1:35" s="2" customFormat="1" x14ac:dyDescent="0.3">
      <c r="A53" s="8">
        <f t="shared" si="77"/>
        <v>42</v>
      </c>
      <c r="B53" s="5" t="s">
        <v>57</v>
      </c>
      <c r="C53" s="208"/>
      <c r="D53" s="208"/>
      <c r="E53" s="208"/>
      <c r="F53" s="208"/>
      <c r="G53" s="208"/>
      <c r="H53" s="209">
        <f t="shared" si="79"/>
        <v>0</v>
      </c>
      <c r="I53" s="208"/>
      <c r="J53" s="85"/>
      <c r="K53" s="86"/>
      <c r="L53" s="87">
        <f t="shared" si="12"/>
        <v>0</v>
      </c>
      <c r="M53" s="85"/>
      <c r="N53" s="86"/>
      <c r="O53" s="246"/>
      <c r="P53" s="85"/>
      <c r="Q53" s="85"/>
      <c r="R53" s="86"/>
      <c r="S53" s="87">
        <f t="shared" si="13"/>
        <v>0</v>
      </c>
      <c r="T53" s="227"/>
      <c r="U53" s="85"/>
      <c r="V53" s="85"/>
      <c r="W53" s="86"/>
      <c r="X53" s="87">
        <f t="shared" si="14"/>
        <v>0</v>
      </c>
      <c r="Y53" s="227"/>
      <c r="Z53" s="123">
        <f t="shared" si="80"/>
        <v>0</v>
      </c>
      <c r="AA53" s="123">
        <f t="shared" si="81"/>
        <v>0</v>
      </c>
      <c r="AB53" s="124">
        <f t="shared" si="82"/>
        <v>0</v>
      </c>
      <c r="AC53" s="87">
        <f t="shared" si="15"/>
        <v>0</v>
      </c>
      <c r="AD53" s="87">
        <f t="shared" si="43"/>
        <v>0</v>
      </c>
      <c r="AE53" s="64" t="str">
        <f t="shared" si="9"/>
        <v/>
      </c>
      <c r="AF53" s="65" t="str">
        <f t="shared" si="10"/>
        <v/>
      </c>
    </row>
    <row r="54" spans="1:35" s="2" customFormat="1" x14ac:dyDescent="0.3">
      <c r="A54" s="8">
        <f t="shared" si="77"/>
        <v>43</v>
      </c>
      <c r="B54" s="4" t="s">
        <v>58</v>
      </c>
      <c r="C54" s="207">
        <f t="shared" ref="C54:K54" si="83">SUM(C55:C61)</f>
        <v>0</v>
      </c>
      <c r="D54" s="207">
        <f t="shared" si="83"/>
        <v>0</v>
      </c>
      <c r="E54" s="207">
        <f t="shared" si="83"/>
        <v>0</v>
      </c>
      <c r="F54" s="207">
        <f t="shared" si="83"/>
        <v>0</v>
      </c>
      <c r="G54" s="207">
        <f t="shared" si="83"/>
        <v>0</v>
      </c>
      <c r="H54" s="207">
        <f t="shared" si="83"/>
        <v>0</v>
      </c>
      <c r="I54" s="207">
        <f t="shared" si="83"/>
        <v>0</v>
      </c>
      <c r="J54" s="82">
        <f t="shared" si="83"/>
        <v>0</v>
      </c>
      <c r="K54" s="83">
        <f t="shared" si="83"/>
        <v>0</v>
      </c>
      <c r="L54" s="84">
        <f t="shared" si="12"/>
        <v>0</v>
      </c>
      <c r="M54" s="82">
        <f t="shared" ref="M54:N54" si="84">SUM(M55:M61)</f>
        <v>0</v>
      </c>
      <c r="N54" s="83">
        <f t="shared" si="84"/>
        <v>0</v>
      </c>
      <c r="O54" s="245">
        <f>SUM(O55:O61)</f>
        <v>0</v>
      </c>
      <c r="P54" s="82">
        <f>SUM(P55:P61)</f>
        <v>0</v>
      </c>
      <c r="Q54" s="82">
        <f>SUM(Q55:Q61)</f>
        <v>0</v>
      </c>
      <c r="R54" s="83">
        <f>SUM(R55:R61)</f>
        <v>0</v>
      </c>
      <c r="S54" s="84">
        <f t="shared" si="13"/>
        <v>0</v>
      </c>
      <c r="T54" s="226">
        <f>SUM(T55:T61)</f>
        <v>0</v>
      </c>
      <c r="U54" s="82">
        <f>SUM(U55:U61)</f>
        <v>0</v>
      </c>
      <c r="V54" s="82">
        <f>SUM(V55:V61)</f>
        <v>0</v>
      </c>
      <c r="W54" s="83">
        <f>SUM(W55:W61)</f>
        <v>0</v>
      </c>
      <c r="X54" s="84">
        <f t="shared" si="14"/>
        <v>0</v>
      </c>
      <c r="Y54" s="226">
        <f>SUM(Y55:Y61)</f>
        <v>0</v>
      </c>
      <c r="Z54" s="82">
        <f>SUM(Z55:Z61)</f>
        <v>0</v>
      </c>
      <c r="AA54" s="82">
        <f>SUM(AA55:AA61)</f>
        <v>0</v>
      </c>
      <c r="AB54" s="83">
        <f>SUM(AB55:AB61)</f>
        <v>0</v>
      </c>
      <c r="AC54" s="84">
        <f t="shared" si="15"/>
        <v>0</v>
      </c>
      <c r="AD54" s="84">
        <f t="shared" si="43"/>
        <v>0</v>
      </c>
      <c r="AE54" s="64" t="str">
        <f t="shared" si="9"/>
        <v/>
      </c>
      <c r="AF54" s="65" t="str">
        <f t="shared" si="10"/>
        <v/>
      </c>
      <c r="AG54" s="352">
        <f>+L54</f>
        <v>0</v>
      </c>
      <c r="AH54" s="353">
        <f>IFERROR(+AG54/$AG$54,0)</f>
        <v>0</v>
      </c>
    </row>
    <row r="55" spans="1:35" s="2" customFormat="1" x14ac:dyDescent="0.3">
      <c r="A55" s="8">
        <f t="shared" si="77"/>
        <v>44</v>
      </c>
      <c r="B55" s="5" t="s">
        <v>59</v>
      </c>
      <c r="C55" s="208"/>
      <c r="D55" s="208"/>
      <c r="E55" s="208"/>
      <c r="F55" s="208"/>
      <c r="G55" s="208"/>
      <c r="H55" s="209">
        <f t="shared" si="79"/>
        <v>0</v>
      </c>
      <c r="I55" s="208"/>
      <c r="J55" s="85"/>
      <c r="K55" s="86"/>
      <c r="L55" s="87">
        <f t="shared" si="12"/>
        <v>0</v>
      </c>
      <c r="M55" s="85"/>
      <c r="N55" s="86"/>
      <c r="O55" s="246"/>
      <c r="P55" s="85"/>
      <c r="Q55" s="85"/>
      <c r="R55" s="86"/>
      <c r="S55" s="87">
        <f t="shared" si="13"/>
        <v>0</v>
      </c>
      <c r="T55" s="227"/>
      <c r="U55" s="85"/>
      <c r="V55" s="85"/>
      <c r="W55" s="86"/>
      <c r="X55" s="87">
        <f t="shared" si="14"/>
        <v>0</v>
      </c>
      <c r="Y55" s="227"/>
      <c r="Z55" s="123">
        <f t="shared" ref="Z55:Z62" si="85">+U55</f>
        <v>0</v>
      </c>
      <c r="AA55" s="123">
        <f t="shared" ref="AA55:AA62" si="86">+S55</f>
        <v>0</v>
      </c>
      <c r="AB55" s="124">
        <f t="shared" ref="AB55:AB62" si="87">+W55</f>
        <v>0</v>
      </c>
      <c r="AC55" s="87">
        <f t="shared" si="15"/>
        <v>0</v>
      </c>
      <c r="AD55" s="87">
        <f t="shared" si="43"/>
        <v>0</v>
      </c>
      <c r="AE55" s="64" t="str">
        <f t="shared" si="9"/>
        <v/>
      </c>
      <c r="AF55" s="65" t="str">
        <f t="shared" si="10"/>
        <v/>
      </c>
      <c r="AG55" s="350">
        <f t="shared" ref="AG55:AG61" si="88">+L55</f>
        <v>0</v>
      </c>
      <c r="AH55" s="351">
        <f t="shared" ref="AH55:AH61" si="89">IFERROR(+AG55/$AG$54,0)</f>
        <v>0</v>
      </c>
    </row>
    <row r="56" spans="1:35" x14ac:dyDescent="0.3">
      <c r="A56" s="8">
        <f t="shared" si="77"/>
        <v>45</v>
      </c>
      <c r="B56" s="5" t="s">
        <v>60</v>
      </c>
      <c r="C56" s="208"/>
      <c r="D56" s="208"/>
      <c r="E56" s="208"/>
      <c r="F56" s="208"/>
      <c r="G56" s="208"/>
      <c r="H56" s="209">
        <f t="shared" si="79"/>
        <v>0</v>
      </c>
      <c r="I56" s="208"/>
      <c r="J56" s="85"/>
      <c r="K56" s="86"/>
      <c r="L56" s="87">
        <f t="shared" si="12"/>
        <v>0</v>
      </c>
      <c r="M56" s="85"/>
      <c r="N56" s="86"/>
      <c r="O56" s="246"/>
      <c r="P56" s="85"/>
      <c r="Q56" s="85"/>
      <c r="R56" s="86"/>
      <c r="S56" s="87">
        <f t="shared" si="13"/>
        <v>0</v>
      </c>
      <c r="T56" s="227"/>
      <c r="U56" s="85"/>
      <c r="V56" s="85"/>
      <c r="W56" s="86"/>
      <c r="X56" s="87">
        <f t="shared" si="14"/>
        <v>0</v>
      </c>
      <c r="Y56" s="227"/>
      <c r="Z56" s="123">
        <f t="shared" si="85"/>
        <v>0</v>
      </c>
      <c r="AA56" s="123">
        <f t="shared" si="86"/>
        <v>0</v>
      </c>
      <c r="AB56" s="124">
        <f t="shared" si="87"/>
        <v>0</v>
      </c>
      <c r="AC56" s="87">
        <f t="shared" si="15"/>
        <v>0</v>
      </c>
      <c r="AD56" s="87">
        <f t="shared" si="43"/>
        <v>0</v>
      </c>
      <c r="AE56" s="64" t="str">
        <f t="shared" si="9"/>
        <v/>
      </c>
      <c r="AF56" s="65" t="str">
        <f t="shared" si="10"/>
        <v/>
      </c>
      <c r="AG56" s="350">
        <f t="shared" si="88"/>
        <v>0</v>
      </c>
      <c r="AH56" s="351">
        <f t="shared" si="89"/>
        <v>0</v>
      </c>
    </row>
    <row r="57" spans="1:35" x14ac:dyDescent="0.3">
      <c r="A57" s="8">
        <f t="shared" si="77"/>
        <v>46</v>
      </c>
      <c r="B57" s="6" t="s">
        <v>61</v>
      </c>
      <c r="C57" s="212"/>
      <c r="D57" s="212"/>
      <c r="E57" s="212"/>
      <c r="F57" s="212"/>
      <c r="G57" s="212"/>
      <c r="H57" s="209">
        <f t="shared" si="79"/>
        <v>0</v>
      </c>
      <c r="I57" s="212"/>
      <c r="J57" s="94"/>
      <c r="K57" s="95"/>
      <c r="L57" s="87">
        <f t="shared" ref="L57" si="90">SUM(J57:K57)</f>
        <v>0</v>
      </c>
      <c r="M57" s="94"/>
      <c r="N57" s="95"/>
      <c r="O57" s="248"/>
      <c r="P57" s="94"/>
      <c r="Q57" s="94"/>
      <c r="R57" s="95"/>
      <c r="S57" s="87">
        <f t="shared" ref="S57" si="91">SUM(P57:R57)</f>
        <v>0</v>
      </c>
      <c r="T57" s="229"/>
      <c r="U57" s="94"/>
      <c r="V57" s="94"/>
      <c r="W57" s="95"/>
      <c r="X57" s="87">
        <f t="shared" ref="X57" si="92">SUM(U57:W57)</f>
        <v>0</v>
      </c>
      <c r="Y57" s="229"/>
      <c r="Z57" s="123">
        <f t="shared" si="85"/>
        <v>0</v>
      </c>
      <c r="AA57" s="123">
        <f t="shared" si="86"/>
        <v>0</v>
      </c>
      <c r="AB57" s="124">
        <f t="shared" si="87"/>
        <v>0</v>
      </c>
      <c r="AC57" s="87">
        <f t="shared" si="15"/>
        <v>0</v>
      </c>
      <c r="AD57" s="87">
        <f t="shared" si="43"/>
        <v>0</v>
      </c>
      <c r="AE57" s="64" t="str">
        <f t="shared" si="9"/>
        <v/>
      </c>
      <c r="AF57" s="65" t="str">
        <f t="shared" si="10"/>
        <v/>
      </c>
      <c r="AG57" s="350">
        <f t="shared" ref="AG57" si="93">+L57</f>
        <v>0</v>
      </c>
      <c r="AH57" s="351">
        <f t="shared" ref="AH57" si="94">IFERROR(+AG57/$AG$54,0)</f>
        <v>0</v>
      </c>
    </row>
    <row r="58" spans="1:35" x14ac:dyDescent="0.3">
      <c r="A58" s="8">
        <f t="shared" si="77"/>
        <v>47</v>
      </c>
      <c r="B58" s="5" t="s">
        <v>194</v>
      </c>
      <c r="C58" s="208"/>
      <c r="D58" s="208"/>
      <c r="E58" s="208"/>
      <c r="F58" s="208"/>
      <c r="G58" s="208"/>
      <c r="H58" s="209">
        <f t="shared" si="79"/>
        <v>0</v>
      </c>
      <c r="I58" s="208"/>
      <c r="J58" s="85"/>
      <c r="K58" s="86"/>
      <c r="L58" s="87">
        <f t="shared" si="12"/>
        <v>0</v>
      </c>
      <c r="M58" s="85"/>
      <c r="N58" s="86"/>
      <c r="O58" s="246"/>
      <c r="P58" s="85"/>
      <c r="Q58" s="85"/>
      <c r="R58" s="86"/>
      <c r="S58" s="87">
        <f t="shared" si="13"/>
        <v>0</v>
      </c>
      <c r="T58" s="227"/>
      <c r="U58" s="85"/>
      <c r="V58" s="85"/>
      <c r="W58" s="86"/>
      <c r="X58" s="87">
        <f t="shared" si="14"/>
        <v>0</v>
      </c>
      <c r="Y58" s="227"/>
      <c r="Z58" s="123">
        <f t="shared" si="85"/>
        <v>0</v>
      </c>
      <c r="AA58" s="123">
        <f t="shared" si="86"/>
        <v>0</v>
      </c>
      <c r="AB58" s="124">
        <f t="shared" si="87"/>
        <v>0</v>
      </c>
      <c r="AC58" s="87">
        <f t="shared" si="15"/>
        <v>0</v>
      </c>
      <c r="AD58" s="87">
        <f t="shared" si="43"/>
        <v>0</v>
      </c>
      <c r="AE58" s="64" t="str">
        <f t="shared" si="9"/>
        <v/>
      </c>
      <c r="AF58" s="65" t="str">
        <f t="shared" si="10"/>
        <v/>
      </c>
      <c r="AG58" s="350">
        <f t="shared" si="88"/>
        <v>0</v>
      </c>
      <c r="AH58" s="351">
        <f t="shared" si="89"/>
        <v>0</v>
      </c>
    </row>
    <row r="59" spans="1:35" s="2" customFormat="1" x14ac:dyDescent="0.3">
      <c r="A59" s="8">
        <f t="shared" si="77"/>
        <v>48</v>
      </c>
      <c r="B59" s="5" t="s">
        <v>62</v>
      </c>
      <c r="C59" s="208"/>
      <c r="D59" s="208"/>
      <c r="E59" s="208"/>
      <c r="F59" s="208"/>
      <c r="G59" s="208"/>
      <c r="H59" s="209">
        <f t="shared" si="79"/>
        <v>0</v>
      </c>
      <c r="I59" s="208"/>
      <c r="J59" s="85"/>
      <c r="K59" s="86"/>
      <c r="L59" s="87">
        <f t="shared" si="12"/>
        <v>0</v>
      </c>
      <c r="M59" s="85"/>
      <c r="N59" s="86"/>
      <c r="O59" s="246"/>
      <c r="P59" s="85"/>
      <c r="Q59" s="85"/>
      <c r="R59" s="86"/>
      <c r="S59" s="87">
        <f t="shared" si="13"/>
        <v>0</v>
      </c>
      <c r="T59" s="227"/>
      <c r="U59" s="85"/>
      <c r="V59" s="85"/>
      <c r="W59" s="86"/>
      <c r="X59" s="87">
        <f t="shared" si="14"/>
        <v>0</v>
      </c>
      <c r="Y59" s="227"/>
      <c r="Z59" s="123">
        <f t="shared" si="85"/>
        <v>0</v>
      </c>
      <c r="AA59" s="123">
        <f t="shared" si="86"/>
        <v>0</v>
      </c>
      <c r="AB59" s="124">
        <f t="shared" si="87"/>
        <v>0</v>
      </c>
      <c r="AC59" s="87">
        <f t="shared" si="15"/>
        <v>0</v>
      </c>
      <c r="AD59" s="87">
        <f t="shared" si="43"/>
        <v>0</v>
      </c>
      <c r="AE59" s="64" t="str">
        <f t="shared" si="9"/>
        <v/>
      </c>
      <c r="AF59" s="65" t="str">
        <f t="shared" si="10"/>
        <v/>
      </c>
      <c r="AG59" s="350">
        <f t="shared" si="88"/>
        <v>0</v>
      </c>
      <c r="AH59" s="351">
        <f t="shared" si="89"/>
        <v>0</v>
      </c>
    </row>
    <row r="60" spans="1:35" s="2" customFormat="1" x14ac:dyDescent="0.3">
      <c r="A60" s="8">
        <f t="shared" si="77"/>
        <v>49</v>
      </c>
      <c r="B60" s="5" t="s">
        <v>197</v>
      </c>
      <c r="C60" s="208"/>
      <c r="D60" s="208"/>
      <c r="E60" s="208"/>
      <c r="F60" s="208"/>
      <c r="G60" s="208"/>
      <c r="H60" s="209">
        <f t="shared" ref="H60" si="95">+C60+D60+E60-F60-G60</f>
        <v>0</v>
      </c>
      <c r="I60" s="208"/>
      <c r="J60" s="85"/>
      <c r="K60" s="86"/>
      <c r="L60" s="87">
        <f t="shared" ref="L60" si="96">SUM(J60:K60)</f>
        <v>0</v>
      </c>
      <c r="M60" s="85"/>
      <c r="N60" s="86"/>
      <c r="O60" s="246"/>
      <c r="P60" s="85"/>
      <c r="Q60" s="85"/>
      <c r="R60" s="86"/>
      <c r="S60" s="87">
        <f t="shared" ref="S60" si="97">SUM(P60:R60)</f>
        <v>0</v>
      </c>
      <c r="T60" s="227"/>
      <c r="U60" s="85"/>
      <c r="V60" s="85"/>
      <c r="W60" s="86"/>
      <c r="X60" s="87">
        <f t="shared" ref="X60" si="98">SUM(U60:W60)</f>
        <v>0</v>
      </c>
      <c r="Y60" s="227"/>
      <c r="Z60" s="123">
        <f t="shared" ref="Z60" si="99">+U60</f>
        <v>0</v>
      </c>
      <c r="AA60" s="123">
        <f t="shared" ref="AA60" si="100">+S60</f>
        <v>0</v>
      </c>
      <c r="AB60" s="124">
        <f t="shared" ref="AB60" si="101">+W60</f>
        <v>0</v>
      </c>
      <c r="AC60" s="87">
        <f t="shared" ref="AC60" si="102">+AA60-Z60-AB60</f>
        <v>0</v>
      </c>
      <c r="AD60" s="87">
        <f t="shared" ref="AD60" si="103">P60+Q60+R60-U60-W60</f>
        <v>0</v>
      </c>
      <c r="AE60" s="64" t="str">
        <f t="shared" ref="AE60" si="104">IF(I60&lt;H60,"Póliza &lt; Asegurados",IF(I60&gt;0,IF(H60=0,"Asegurados sin pólizas",""),""))</f>
        <v/>
      </c>
      <c r="AF60" s="65" t="str">
        <f t="shared" ref="AF60" si="105">IF(J60&gt;0,IF(H60&lt;1,"Primas sin pólizas",""),IF(H60&gt;0,IF(J60&lt;1,"Pólizas sin primas",""),""))</f>
        <v/>
      </c>
      <c r="AG60" s="350">
        <f t="shared" ref="AG60" si="106">+L60</f>
        <v>0</v>
      </c>
      <c r="AH60" s="351">
        <f t="shared" ref="AH60" si="107">IFERROR(+AG60/$AG$54,0)</f>
        <v>0</v>
      </c>
    </row>
    <row r="61" spans="1:35" ht="18" x14ac:dyDescent="0.35">
      <c r="A61" s="8">
        <f t="shared" si="77"/>
        <v>50</v>
      </c>
      <c r="B61" s="5" t="s">
        <v>186</v>
      </c>
      <c r="C61" s="208"/>
      <c r="D61" s="208"/>
      <c r="E61" s="208"/>
      <c r="F61" s="208"/>
      <c r="G61" s="208"/>
      <c r="H61" s="209">
        <f t="shared" si="79"/>
        <v>0</v>
      </c>
      <c r="I61" s="208"/>
      <c r="J61" s="85"/>
      <c r="K61" s="86"/>
      <c r="L61" s="87">
        <f t="shared" si="12"/>
        <v>0</v>
      </c>
      <c r="M61" s="85"/>
      <c r="N61" s="86"/>
      <c r="O61" s="246"/>
      <c r="P61" s="85"/>
      <c r="Q61" s="85"/>
      <c r="R61" s="86"/>
      <c r="S61" s="87">
        <f t="shared" si="13"/>
        <v>0</v>
      </c>
      <c r="T61" s="227"/>
      <c r="U61" s="85"/>
      <c r="V61" s="85"/>
      <c r="W61" s="86"/>
      <c r="X61" s="87">
        <f t="shared" si="14"/>
        <v>0</v>
      </c>
      <c r="Y61" s="227"/>
      <c r="Z61" s="123">
        <f t="shared" si="85"/>
        <v>0</v>
      </c>
      <c r="AA61" s="123">
        <f t="shared" si="86"/>
        <v>0</v>
      </c>
      <c r="AB61" s="124">
        <f t="shared" si="87"/>
        <v>0</v>
      </c>
      <c r="AC61" s="87">
        <f t="shared" si="15"/>
        <v>0</v>
      </c>
      <c r="AD61" s="87">
        <f t="shared" si="43"/>
        <v>0</v>
      </c>
      <c r="AE61" s="64" t="str">
        <f t="shared" si="9"/>
        <v/>
      </c>
      <c r="AF61" s="65" t="str">
        <f t="shared" si="10"/>
        <v/>
      </c>
      <c r="AG61" s="350">
        <f t="shared" si="88"/>
        <v>0</v>
      </c>
      <c r="AH61" s="349">
        <f t="shared" si="89"/>
        <v>0</v>
      </c>
      <c r="AI61" s="333" t="str">
        <f>IF(AH61&gt;0.05,"Excede el 5%","")</f>
        <v/>
      </c>
    </row>
    <row r="62" spans="1:35" s="2" customFormat="1" x14ac:dyDescent="0.3">
      <c r="A62" s="8">
        <f t="shared" si="77"/>
        <v>51</v>
      </c>
      <c r="B62" s="4" t="s">
        <v>64</v>
      </c>
      <c r="C62" s="208"/>
      <c r="D62" s="208"/>
      <c r="E62" s="208"/>
      <c r="F62" s="208"/>
      <c r="G62" s="208"/>
      <c r="H62" s="209">
        <f t="shared" si="79"/>
        <v>0</v>
      </c>
      <c r="I62" s="208"/>
      <c r="J62" s="85"/>
      <c r="K62" s="86"/>
      <c r="L62" s="87">
        <f t="shared" si="12"/>
        <v>0</v>
      </c>
      <c r="M62" s="85"/>
      <c r="N62" s="86"/>
      <c r="O62" s="246"/>
      <c r="P62" s="85"/>
      <c r="Q62" s="85"/>
      <c r="R62" s="86"/>
      <c r="S62" s="87">
        <f t="shared" si="13"/>
        <v>0</v>
      </c>
      <c r="T62" s="227"/>
      <c r="U62" s="85"/>
      <c r="V62" s="85"/>
      <c r="W62" s="86"/>
      <c r="X62" s="87">
        <f t="shared" si="14"/>
        <v>0</v>
      </c>
      <c r="Y62" s="227"/>
      <c r="Z62" s="123">
        <f t="shared" si="85"/>
        <v>0</v>
      </c>
      <c r="AA62" s="123">
        <f t="shared" si="86"/>
        <v>0</v>
      </c>
      <c r="AB62" s="124">
        <f t="shared" si="87"/>
        <v>0</v>
      </c>
      <c r="AC62" s="87">
        <f t="shared" si="15"/>
        <v>0</v>
      </c>
      <c r="AD62" s="87">
        <f t="shared" si="43"/>
        <v>0</v>
      </c>
      <c r="AE62" s="64" t="str">
        <f t="shared" si="9"/>
        <v/>
      </c>
      <c r="AF62" s="65" t="str">
        <f t="shared" si="10"/>
        <v/>
      </c>
      <c r="AG62" s="350"/>
      <c r="AH62" s="351"/>
    </row>
    <row r="63" spans="1:35" s="2" customFormat="1" x14ac:dyDescent="0.3">
      <c r="A63" s="8">
        <f t="shared" si="77"/>
        <v>52</v>
      </c>
      <c r="B63" s="4" t="s">
        <v>65</v>
      </c>
      <c r="C63" s="207">
        <f>SUM(C64:C70)</f>
        <v>0</v>
      </c>
      <c r="D63" s="207">
        <f>SUM(D64:D70)</f>
        <v>0</v>
      </c>
      <c r="E63" s="207">
        <f>SUM(E64:E70)</f>
        <v>0</v>
      </c>
      <c r="F63" s="207">
        <f>SUM(F64:F70)</f>
        <v>0</v>
      </c>
      <c r="G63" s="207">
        <f>SUM(G64:G70)</f>
        <v>0</v>
      </c>
      <c r="H63" s="207">
        <f t="shared" si="79"/>
        <v>0</v>
      </c>
      <c r="I63" s="207">
        <f>SUM(I64:I70)</f>
        <v>0</v>
      </c>
      <c r="J63" s="82">
        <f>SUM(J64:J70)</f>
        <v>0</v>
      </c>
      <c r="K63" s="83">
        <f>SUM(K64:K70)</f>
        <v>0</v>
      </c>
      <c r="L63" s="84">
        <f t="shared" si="12"/>
        <v>0</v>
      </c>
      <c r="M63" s="82">
        <f t="shared" ref="M63:R63" si="108">SUM(M64:M70)</f>
        <v>0</v>
      </c>
      <c r="N63" s="83">
        <f t="shared" si="108"/>
        <v>0</v>
      </c>
      <c r="O63" s="245">
        <f t="shared" si="108"/>
        <v>0</v>
      </c>
      <c r="P63" s="82">
        <f t="shared" si="108"/>
        <v>0</v>
      </c>
      <c r="Q63" s="82">
        <f t="shared" si="108"/>
        <v>0</v>
      </c>
      <c r="R63" s="83">
        <f t="shared" si="108"/>
        <v>0</v>
      </c>
      <c r="S63" s="84">
        <f t="shared" si="13"/>
        <v>0</v>
      </c>
      <c r="T63" s="226">
        <f>SUM(T64:T70)</f>
        <v>0</v>
      </c>
      <c r="U63" s="82">
        <f>SUM(U64:U70)</f>
        <v>0</v>
      </c>
      <c r="V63" s="82">
        <f>SUM(V64:V70)</f>
        <v>0</v>
      </c>
      <c r="W63" s="83">
        <f>SUM(W64:W70)</f>
        <v>0</v>
      </c>
      <c r="X63" s="84">
        <f t="shared" si="14"/>
        <v>0</v>
      </c>
      <c r="Y63" s="226">
        <f>SUM(Y64:Y70)</f>
        <v>0</v>
      </c>
      <c r="Z63" s="82">
        <f>SUM(Z64:Z70)</f>
        <v>0</v>
      </c>
      <c r="AA63" s="82">
        <f>SUM(AA64:AA70)</f>
        <v>0</v>
      </c>
      <c r="AB63" s="83">
        <f>SUM(AB64:AB70)</f>
        <v>0</v>
      </c>
      <c r="AC63" s="84">
        <f t="shared" si="15"/>
        <v>0</v>
      </c>
      <c r="AD63" s="84">
        <f t="shared" si="43"/>
        <v>0</v>
      </c>
      <c r="AE63" s="64" t="str">
        <f t="shared" si="9"/>
        <v/>
      </c>
      <c r="AF63" s="65" t="str">
        <f t="shared" si="10"/>
        <v/>
      </c>
    </row>
    <row r="64" spans="1:35" x14ac:dyDescent="0.3">
      <c r="A64" s="8">
        <f t="shared" si="77"/>
        <v>53</v>
      </c>
      <c r="B64" s="5" t="s">
        <v>193</v>
      </c>
      <c r="C64" s="208"/>
      <c r="D64" s="208"/>
      <c r="E64" s="208"/>
      <c r="F64" s="208"/>
      <c r="G64" s="208"/>
      <c r="H64" s="209">
        <f t="shared" si="79"/>
        <v>0</v>
      </c>
      <c r="I64" s="208"/>
      <c r="J64" s="85"/>
      <c r="K64" s="86"/>
      <c r="L64" s="87">
        <f t="shared" si="12"/>
        <v>0</v>
      </c>
      <c r="M64" s="85"/>
      <c r="N64" s="86"/>
      <c r="O64" s="246"/>
      <c r="P64" s="85"/>
      <c r="Q64" s="85"/>
      <c r="R64" s="86"/>
      <c r="S64" s="87">
        <f t="shared" si="13"/>
        <v>0</v>
      </c>
      <c r="T64" s="227"/>
      <c r="U64" s="85"/>
      <c r="V64" s="85"/>
      <c r="W64" s="86"/>
      <c r="X64" s="87">
        <f>SUM(U64:W64)</f>
        <v>0</v>
      </c>
      <c r="Y64" s="227"/>
      <c r="Z64" s="123">
        <f>+U64</f>
        <v>0</v>
      </c>
      <c r="AA64" s="123">
        <f>+S64</f>
        <v>0</v>
      </c>
      <c r="AB64" s="124">
        <f>+W64</f>
        <v>0</v>
      </c>
      <c r="AC64" s="87">
        <f t="shared" si="15"/>
        <v>0</v>
      </c>
      <c r="AD64" s="87">
        <f t="shared" si="43"/>
        <v>0</v>
      </c>
      <c r="AE64" s="64" t="str">
        <f t="shared" si="9"/>
        <v/>
      </c>
      <c r="AF64" s="65" t="str">
        <f t="shared" si="10"/>
        <v/>
      </c>
    </row>
    <row r="65" spans="1:32" x14ac:dyDescent="0.3">
      <c r="A65" s="8">
        <f t="shared" si="77"/>
        <v>54</v>
      </c>
      <c r="B65" s="5" t="s">
        <v>169</v>
      </c>
      <c r="C65" s="208"/>
      <c r="D65" s="208"/>
      <c r="E65" s="208"/>
      <c r="F65" s="208"/>
      <c r="G65" s="208"/>
      <c r="H65" s="209">
        <f t="shared" ref="H65" si="109">+C65+D65+E65-F65-G65</f>
        <v>0</v>
      </c>
      <c r="I65" s="208"/>
      <c r="J65" s="85"/>
      <c r="K65" s="86"/>
      <c r="L65" s="87">
        <f t="shared" ref="L65" si="110">SUM(J65:K65)</f>
        <v>0</v>
      </c>
      <c r="M65" s="85"/>
      <c r="N65" s="86"/>
      <c r="O65" s="246"/>
      <c r="P65" s="85"/>
      <c r="Q65" s="85"/>
      <c r="R65" s="86"/>
      <c r="S65" s="87">
        <f t="shared" ref="S65" si="111">SUM(P65:R65)</f>
        <v>0</v>
      </c>
      <c r="T65" s="227"/>
      <c r="U65" s="85"/>
      <c r="V65" s="85"/>
      <c r="W65" s="86"/>
      <c r="X65" s="87">
        <f>SUM(U65:W65)</f>
        <v>0</v>
      </c>
      <c r="Y65" s="227"/>
      <c r="Z65" s="123">
        <f>+U65</f>
        <v>0</v>
      </c>
      <c r="AA65" s="123">
        <f>+S65</f>
        <v>0</v>
      </c>
      <c r="AB65" s="124">
        <f>+W65</f>
        <v>0</v>
      </c>
      <c r="AC65" s="87">
        <f t="shared" ref="AC65" si="112">+AA65-Z65-AB65</f>
        <v>0</v>
      </c>
      <c r="AD65" s="87">
        <f t="shared" ref="AD65" si="113">P65+Q65+R65-U65-W65</f>
        <v>0</v>
      </c>
      <c r="AE65" s="64" t="str">
        <f t="shared" ref="AE65" si="114">IF(I65&lt;H65,"Póliza &lt; Asegurados",IF(I65&gt;0,IF(H65=0,"Asegurados sin pólizas",""),""))</f>
        <v/>
      </c>
      <c r="AF65" s="65" t="str">
        <f t="shared" ref="AF65" si="115">IF(J65&gt;0,IF(H65&lt;1,"Primas sin pólizas",""),IF(H65&gt;0,IF(J65&lt;1,"Pólizas sin primas",""),""))</f>
        <v/>
      </c>
    </row>
    <row r="66" spans="1:32" x14ac:dyDescent="0.3">
      <c r="A66" s="8">
        <f t="shared" si="77"/>
        <v>55</v>
      </c>
      <c r="B66" s="5" t="s">
        <v>171</v>
      </c>
      <c r="C66" s="212"/>
      <c r="D66" s="212"/>
      <c r="E66" s="212"/>
      <c r="F66" s="212"/>
      <c r="G66" s="212"/>
      <c r="H66" s="209">
        <f t="shared" si="79"/>
        <v>0</v>
      </c>
      <c r="I66" s="212"/>
      <c r="J66" s="94"/>
      <c r="K66" s="95"/>
      <c r="L66" s="87">
        <f t="shared" si="12"/>
        <v>0</v>
      </c>
      <c r="M66" s="94"/>
      <c r="N66" s="95"/>
      <c r="O66" s="248"/>
      <c r="P66" s="94"/>
      <c r="Q66" s="94"/>
      <c r="R66" s="95"/>
      <c r="S66" s="87">
        <f t="shared" si="13"/>
        <v>0</v>
      </c>
      <c r="T66" s="229"/>
      <c r="U66" s="94"/>
      <c r="V66" s="94"/>
      <c r="W66" s="95"/>
      <c r="X66" s="87">
        <f t="shared" ref="X66:X67" si="116">SUM(U66:W66)</f>
        <v>0</v>
      </c>
      <c r="Y66" s="229"/>
      <c r="Z66" s="123">
        <f t="shared" ref="Z66:Z67" si="117">+U66</f>
        <v>0</v>
      </c>
      <c r="AA66" s="123">
        <f t="shared" ref="AA66:AA67" si="118">+S66</f>
        <v>0</v>
      </c>
      <c r="AB66" s="124">
        <f t="shared" ref="AB66:AB67" si="119">+W66</f>
        <v>0</v>
      </c>
      <c r="AC66" s="87">
        <f t="shared" si="15"/>
        <v>0</v>
      </c>
      <c r="AD66" s="87">
        <f t="shared" si="43"/>
        <v>0</v>
      </c>
      <c r="AE66" s="64" t="str">
        <f t="shared" si="9"/>
        <v/>
      </c>
      <c r="AF66" s="65" t="str">
        <f t="shared" si="10"/>
        <v/>
      </c>
    </row>
    <row r="67" spans="1:32" x14ac:dyDescent="0.3">
      <c r="A67" s="8">
        <f t="shared" si="77"/>
        <v>56</v>
      </c>
      <c r="B67" s="5" t="s">
        <v>178</v>
      </c>
      <c r="C67" s="212"/>
      <c r="D67" s="212"/>
      <c r="E67" s="212"/>
      <c r="F67" s="212"/>
      <c r="G67" s="212"/>
      <c r="H67" s="209">
        <f t="shared" si="79"/>
        <v>0</v>
      </c>
      <c r="I67" s="212"/>
      <c r="J67" s="94"/>
      <c r="K67" s="95"/>
      <c r="L67" s="87">
        <f t="shared" si="12"/>
        <v>0</v>
      </c>
      <c r="M67" s="94"/>
      <c r="N67" s="95"/>
      <c r="O67" s="248"/>
      <c r="P67" s="94"/>
      <c r="Q67" s="94"/>
      <c r="R67" s="95"/>
      <c r="S67" s="87">
        <f t="shared" si="13"/>
        <v>0</v>
      </c>
      <c r="T67" s="229"/>
      <c r="U67" s="94"/>
      <c r="V67" s="94"/>
      <c r="W67" s="95"/>
      <c r="X67" s="87">
        <f t="shared" si="116"/>
        <v>0</v>
      </c>
      <c r="Y67" s="229"/>
      <c r="Z67" s="123">
        <f t="shared" si="117"/>
        <v>0</v>
      </c>
      <c r="AA67" s="123">
        <f t="shared" si="118"/>
        <v>0</v>
      </c>
      <c r="AB67" s="124">
        <f t="shared" si="119"/>
        <v>0</v>
      </c>
      <c r="AC67" s="87">
        <f t="shared" si="15"/>
        <v>0</v>
      </c>
      <c r="AD67" s="87">
        <f t="shared" si="43"/>
        <v>0</v>
      </c>
      <c r="AE67" s="64" t="str">
        <f t="shared" si="9"/>
        <v/>
      </c>
      <c r="AF67" s="65" t="str">
        <f t="shared" si="10"/>
        <v/>
      </c>
    </row>
    <row r="68" spans="1:32" x14ac:dyDescent="0.3">
      <c r="A68" s="8">
        <f t="shared" si="77"/>
        <v>57</v>
      </c>
      <c r="B68" s="5" t="s">
        <v>170</v>
      </c>
      <c r="C68" s="212"/>
      <c r="D68" s="212"/>
      <c r="E68" s="212"/>
      <c r="F68" s="212"/>
      <c r="G68" s="212"/>
      <c r="H68" s="209">
        <f t="shared" ref="H68:H69" si="120">+C68+D68+E68-F68-G68</f>
        <v>0</v>
      </c>
      <c r="I68" s="212"/>
      <c r="J68" s="94"/>
      <c r="K68" s="95"/>
      <c r="L68" s="87">
        <f t="shared" ref="L68:L69" si="121">SUM(J68:K68)</f>
        <v>0</v>
      </c>
      <c r="M68" s="94"/>
      <c r="N68" s="95"/>
      <c r="O68" s="248"/>
      <c r="P68" s="94"/>
      <c r="Q68" s="94"/>
      <c r="R68" s="95"/>
      <c r="S68" s="87">
        <f t="shared" ref="S68:S69" si="122">SUM(P68:R68)</f>
        <v>0</v>
      </c>
      <c r="T68" s="229"/>
      <c r="U68" s="94"/>
      <c r="V68" s="94"/>
      <c r="W68" s="95"/>
      <c r="X68" s="87">
        <f t="shared" ref="X68:X69" si="123">SUM(U68:W68)</f>
        <v>0</v>
      </c>
      <c r="Y68" s="229"/>
      <c r="Z68" s="123">
        <f t="shared" ref="Z68:Z69" si="124">+U68</f>
        <v>0</v>
      </c>
      <c r="AA68" s="123">
        <f t="shared" ref="AA68:AA69" si="125">+S68</f>
        <v>0</v>
      </c>
      <c r="AB68" s="124">
        <f t="shared" ref="AB68:AB69" si="126">+W68</f>
        <v>0</v>
      </c>
      <c r="AC68" s="87">
        <f t="shared" ref="AC68:AC69" si="127">+AA68-Z68-AB68</f>
        <v>0</v>
      </c>
      <c r="AD68" s="87">
        <f t="shared" ref="AD68:AD69" si="128">P68+Q68+R68-U68-W68</f>
        <v>0</v>
      </c>
      <c r="AE68" s="64" t="str">
        <f t="shared" ref="AE68:AE69" si="129">IF(I68&lt;H68,"Póliza &lt; Asegurados",IF(I68&gt;0,IF(H68=0,"Asegurados sin pólizas",""),""))</f>
        <v/>
      </c>
      <c r="AF68" s="65" t="str">
        <f t="shared" ref="AF68:AF69" si="130">IF(J68&gt;0,IF(H68&lt;1,"Primas sin pólizas",""),IF(H68&gt;0,IF(J68&lt;1,"Pólizas sin primas",""),""))</f>
        <v/>
      </c>
    </row>
    <row r="69" spans="1:32" x14ac:dyDescent="0.3">
      <c r="A69" s="8">
        <f>+A68+1</f>
        <v>58</v>
      </c>
      <c r="B69" s="6" t="s">
        <v>195</v>
      </c>
      <c r="C69" s="212"/>
      <c r="D69" s="212"/>
      <c r="E69" s="212"/>
      <c r="F69" s="212"/>
      <c r="G69" s="212"/>
      <c r="H69" s="209">
        <f t="shared" si="120"/>
        <v>0</v>
      </c>
      <c r="I69" s="212"/>
      <c r="J69" s="94"/>
      <c r="K69" s="95"/>
      <c r="L69" s="87">
        <f t="shared" si="121"/>
        <v>0</v>
      </c>
      <c r="M69" s="94"/>
      <c r="N69" s="95"/>
      <c r="O69" s="248"/>
      <c r="P69" s="94"/>
      <c r="Q69" s="94"/>
      <c r="R69" s="95"/>
      <c r="S69" s="87">
        <f t="shared" si="122"/>
        <v>0</v>
      </c>
      <c r="T69" s="229"/>
      <c r="U69" s="94"/>
      <c r="V69" s="94"/>
      <c r="W69" s="95"/>
      <c r="X69" s="87">
        <f t="shared" si="123"/>
        <v>0</v>
      </c>
      <c r="Y69" s="229"/>
      <c r="Z69" s="123">
        <f t="shared" si="124"/>
        <v>0</v>
      </c>
      <c r="AA69" s="123">
        <f t="shared" si="125"/>
        <v>0</v>
      </c>
      <c r="AB69" s="124">
        <f t="shared" si="126"/>
        <v>0</v>
      </c>
      <c r="AC69" s="87">
        <f t="shared" si="127"/>
        <v>0</v>
      </c>
      <c r="AD69" s="87">
        <f t="shared" si="128"/>
        <v>0</v>
      </c>
      <c r="AE69" s="64" t="str">
        <f t="shared" si="129"/>
        <v/>
      </c>
      <c r="AF69" s="65" t="str">
        <f t="shared" si="130"/>
        <v/>
      </c>
    </row>
    <row r="70" spans="1:32" ht="15" thickBot="1" x14ac:dyDescent="0.35">
      <c r="A70" s="8">
        <f>+A69+1</f>
        <v>59</v>
      </c>
      <c r="B70" s="6" t="s">
        <v>190</v>
      </c>
      <c r="C70" s="212"/>
      <c r="D70" s="212"/>
      <c r="E70" s="212"/>
      <c r="F70" s="212"/>
      <c r="G70" s="212"/>
      <c r="H70" s="213">
        <f t="shared" si="79"/>
        <v>0</v>
      </c>
      <c r="I70" s="212"/>
      <c r="J70" s="94"/>
      <c r="K70" s="95"/>
      <c r="L70" s="96">
        <f t="shared" si="12"/>
        <v>0</v>
      </c>
      <c r="M70" s="94"/>
      <c r="N70" s="95"/>
      <c r="O70" s="248"/>
      <c r="P70" s="94"/>
      <c r="Q70" s="94"/>
      <c r="R70" s="95"/>
      <c r="S70" s="96">
        <f t="shared" si="13"/>
        <v>0</v>
      </c>
      <c r="T70" s="229"/>
      <c r="U70" s="94"/>
      <c r="V70" s="94"/>
      <c r="W70" s="95"/>
      <c r="X70" s="96">
        <f t="shared" si="14"/>
        <v>0</v>
      </c>
      <c r="Y70" s="229"/>
      <c r="Z70" s="125">
        <f>+U70</f>
        <v>0</v>
      </c>
      <c r="AA70" s="125">
        <f>+S70</f>
        <v>0</v>
      </c>
      <c r="AB70" s="126">
        <f>+W70</f>
        <v>0</v>
      </c>
      <c r="AC70" s="96">
        <f t="shared" si="15"/>
        <v>0</v>
      </c>
      <c r="AD70" s="96">
        <f t="shared" si="43"/>
        <v>0</v>
      </c>
      <c r="AE70" s="72" t="str">
        <f t="shared" ref="AE70" si="131">IF(I70&lt;H70,"Póliza &lt; Asegurados",IF(I70&gt;0,IF(H70=0,"Asegurados sin pólizas",""),""))</f>
        <v/>
      </c>
      <c r="AF70" s="73" t="str">
        <f t="shared" ref="AF70" si="132">IF(J70&gt;0,IF(H70&lt;1,"Primas sin pólizas",""),IF(H70&gt;0,IF(J70&lt;1,"Pólizas sin primas",""),""))</f>
        <v/>
      </c>
    </row>
    <row r="71" spans="1:32" s="2" customFormat="1" ht="15.6" thickTop="1" thickBot="1" x14ac:dyDescent="0.35">
      <c r="A71" s="7">
        <f t="shared" si="77"/>
        <v>60</v>
      </c>
      <c r="B71" s="3" t="s">
        <v>66</v>
      </c>
      <c r="C71" s="214">
        <f>+C13+C16+C20+C23+C26+C30+C31+C32+C33+C34+C37+C41+C44+C47+C54+C62+C63</f>
        <v>0</v>
      </c>
      <c r="D71" s="214">
        <f>+D13+D16+D20+D23+D26+D30+D31+D32+D33+D34+D37+D41+D44+D47+D54+D62+D63</f>
        <v>0</v>
      </c>
      <c r="E71" s="214">
        <f>+E13+E16+E20+E23+E26+E30+E31+E32+E33+E34+E37+E41+E44+E47+E54+E62+E63</f>
        <v>0</v>
      </c>
      <c r="F71" s="214">
        <f>+F13+F16+F20+F23+F26+F30+F31+F32+F33+F34+F37+F41+F44+F47+F54+F62+F63</f>
        <v>0</v>
      </c>
      <c r="G71" s="214">
        <f>+G13+G16+G20+G23+G26+G30+G31+G32+G33+G34+G37+G41+G44+G47+G54+G62+G63</f>
        <v>0</v>
      </c>
      <c r="H71" s="214">
        <f t="shared" si="79"/>
        <v>0</v>
      </c>
      <c r="I71" s="214">
        <f>+I13+I16+I20+I23+I26+I30+I31+I32+I33+I34+I37+I41+I44+I47+I54+I62+I63</f>
        <v>0</v>
      </c>
      <c r="J71" s="97">
        <f>+J13+J16+J20+J23+J26+J30+J31+J32+J33+J34+J37+J41+J44+J47+J54+J62+J63</f>
        <v>0</v>
      </c>
      <c r="K71" s="98">
        <f>+K13+K16+K20+K23+K26+K30+K31+K32+K33+K34+K37+K41+K44+K47+K54+K62+K63</f>
        <v>0</v>
      </c>
      <c r="L71" s="99">
        <f t="shared" si="12"/>
        <v>0</v>
      </c>
      <c r="M71" s="97">
        <f t="shared" ref="M71:R71" si="133">+M13+M16+M20+M23+M26+M30+M31+M32+M33+M34+M37+M41+M44+M47+M54+M62+M63</f>
        <v>0</v>
      </c>
      <c r="N71" s="98">
        <f t="shared" si="133"/>
        <v>0</v>
      </c>
      <c r="O71" s="249">
        <f t="shared" si="133"/>
        <v>0</v>
      </c>
      <c r="P71" s="97">
        <f t="shared" si="133"/>
        <v>0</v>
      </c>
      <c r="Q71" s="97">
        <f t="shared" si="133"/>
        <v>0</v>
      </c>
      <c r="R71" s="98">
        <f t="shared" si="133"/>
        <v>0</v>
      </c>
      <c r="S71" s="99">
        <f>SUM(P71:R71)</f>
        <v>0</v>
      </c>
      <c r="T71" s="230">
        <f>+T13+T16+T20+T23+T26+T30+T31+T32+T33+T34+T37+T41+T44+T47+T54+T62+T63</f>
        <v>0</v>
      </c>
      <c r="U71" s="97">
        <f>+U13+U16+U20+U23+U26+U30+U31+U32+U33+U34+U37+U41+U44+U47+U54+U62+U63</f>
        <v>0</v>
      </c>
      <c r="V71" s="97">
        <f>+V13+V16+V20+V23+V26+V30+V31+V32+V33+V34+V37+V41+V44+V47+V54+V62+V63</f>
        <v>0</v>
      </c>
      <c r="W71" s="98">
        <f>+W13+W16+W20+W23+W26+W30+W31+W32+W33+W34+W37+W41+W44+W47+W54+W62+W63</f>
        <v>0</v>
      </c>
      <c r="X71" s="99">
        <f t="shared" si="14"/>
        <v>0</v>
      </c>
      <c r="Y71" s="230">
        <f>+Y13+Y16+Y20+Y23+Y26+Y30+Y31+Y32+Y33+Y34+Y37+Y41+Y44+Y47+Y54+Y62+Y63</f>
        <v>0</v>
      </c>
      <c r="Z71" s="97">
        <f>+Z13+Z16+Z20+Z23+Z26+Z30+Z31+Z32+Z33+Z34+Z37+Z41+Z44+Z47+Z54+Z62+Z63</f>
        <v>0</v>
      </c>
      <c r="AA71" s="97">
        <f>+AA13+AA16+AA20+AA23+AA26+AA30+AA31+AA32+AA33+AA34+AA37+AA41+AA44+AA47+AA54+AA62+AA63</f>
        <v>0</v>
      </c>
      <c r="AB71" s="98">
        <f>+AB13+AB16+AB20+AB23+AB26+AB30+AB31+AB32+AB33+AB34+AB37+AB41+AB44+AB47+AB54+AB62+AB63</f>
        <v>0</v>
      </c>
      <c r="AC71" s="99">
        <f t="shared" si="15"/>
        <v>0</v>
      </c>
      <c r="AD71" s="99">
        <f t="shared" si="43"/>
        <v>0</v>
      </c>
      <c r="AE71" s="70"/>
      <c r="AF71" s="71"/>
    </row>
    <row r="72" spans="1:32" ht="15" thickTop="1" x14ac:dyDescent="0.3">
      <c r="L72"/>
      <c r="P72"/>
      <c r="Q72"/>
      <c r="R72"/>
      <c r="S72"/>
      <c r="U72"/>
      <c r="V72"/>
      <c r="W72"/>
      <c r="X72"/>
      <c r="Z72"/>
      <c r="AA72"/>
      <c r="AB72"/>
      <c r="AC72"/>
      <c r="AD72"/>
    </row>
    <row r="73" spans="1:32" x14ac:dyDescent="0.3">
      <c r="L73"/>
      <c r="P73"/>
      <c r="Q73"/>
      <c r="R73"/>
      <c r="S73"/>
      <c r="U73"/>
      <c r="V73"/>
      <c r="W73"/>
      <c r="X73"/>
      <c r="Z73"/>
      <c r="AA73"/>
      <c r="AB73"/>
      <c r="AC73"/>
      <c r="AD73"/>
    </row>
    <row r="74" spans="1:32" x14ac:dyDescent="0.3">
      <c r="L74"/>
      <c r="P74"/>
      <c r="Q74"/>
      <c r="R74"/>
      <c r="S74"/>
      <c r="U74"/>
      <c r="V74"/>
      <c r="W74"/>
      <c r="X74"/>
      <c r="Z74"/>
      <c r="AA74"/>
      <c r="AB74"/>
      <c r="AC74"/>
      <c r="AD74"/>
    </row>
    <row r="75" spans="1:32" x14ac:dyDescent="0.3">
      <c r="L75"/>
      <c r="P75"/>
      <c r="Q75"/>
      <c r="R75"/>
      <c r="S75"/>
      <c r="U75"/>
      <c r="V75"/>
      <c r="W75"/>
      <c r="X75"/>
      <c r="Z75"/>
      <c r="AA75"/>
      <c r="AB75"/>
      <c r="AC75"/>
      <c r="AD75"/>
    </row>
    <row r="76" spans="1:32" x14ac:dyDescent="0.3">
      <c r="L76"/>
      <c r="P76"/>
      <c r="Q76"/>
      <c r="R76"/>
      <c r="S76"/>
      <c r="U76"/>
      <c r="V76"/>
      <c r="W76"/>
      <c r="X76"/>
      <c r="Z76"/>
      <c r="AA76"/>
      <c r="AB76"/>
      <c r="AC76"/>
      <c r="AD76"/>
    </row>
  </sheetData>
  <sheetProtection algorithmName="SHA-512" hashValue="oAAsOx/0xXsT/rcg+FvTXbaFiDyc5lcN0bKG9HxyGEj+eF2ExIFAbCz1gB5ex7f41NRRfGJ+gINNd+TpzVr21w==" saltValue="FZTDfD5GCaRQXsCUcvnJxw==" spinCount="100000" sheet="1" objects="1" scenarios="1"/>
  <dataValidations count="1">
    <dataValidation type="date" allowBlank="1" showInputMessage="1" showErrorMessage="1" error="Revise formato MM-DD-AAAA" sqref="C8" xr:uid="{59971A2D-AD17-4132-8E45-F3CD732D8353}">
      <formula1>45688</formula1>
      <formula2>55153</formula2>
    </dataValidation>
  </dataValidations>
  <pageMargins left="0.59055118110236227" right="0.59055118110236227" top="0.47244094488188981" bottom="0.47244094488188981" header="0.31496062992125984" footer="0.31496062992125984"/>
  <pageSetup paperSize="5" scale="48" fitToWidth="0" orientation="landscape" r:id="rId1"/>
  <headerFooter>
    <oddFooter>&amp;C&amp;P / &amp;N&amp;R&amp;D &amp;T</oddFooter>
  </headerFooter>
  <colBreaks count="1" manualBreakCount="1">
    <brk id="19" min="11" max="70" man="1"/>
  </colBreaks>
  <ignoredErrors>
    <ignoredError sqref="H70:H71 L13:L23 S13:S23 X13:AB13 X14:Y23 F15 X26:Y27 Y24:Y25 X42 X31:Y41 Y30 X29:Y29 Y28 F18:F19 F21:F22 F24:F25 F27:F33 F35:F36 F38:F40 F42:F43 F48:F52 F70 F61:F62 X43:Y43 X70:Y71 L70:L71 S70:S71 H54:H55 H16:H43 L47:L52 S47:S52 X48:Y52 X47 Z47:AB47 H52 H47:H50 H13 AA53 AA14 S26:S43 L26:L43 S61:S64 L61:L64 X61:Y64 F64 H63:H64 X54:Y56 L54:L56 S54:S56 F55:F56 X58:Y59 L58:L59 S58:S59 F58:F59" formula="1"/>
    <ignoredError sqref="AB15" unlockedFormula="1"/>
    <ignoredError sqref="Z16:AB16 Z63:AB63 AA52:AB52 Z54:AB54 Z20:AB20 AA17:AB17 AA18:AB18 AA19:AB19 Z23:AB23 AA21:AB21 AA22:AB22 Z26:AB26 AA24:AB24 AA25:AB25 Z34:AB34 AA27:AB27 AA28:AB28 AA29:AB29 AA30:AB30 AA31:AB31 AA32:AB32 AA33:AB33 Z37:AB37 AA35:AB35 AA36:AB36 Z41:AB41 AA38:AB38 AA39:AB39 AA40:AB40 AB42 AA48:AB48 AA49:AB49 AA50:AB50 AA51:AB51 AA59:AB59 AA55:AB55 AA56:AB56 AA58:AB58 AA61:AB61 AA62:AB62 AA70:AB70 AA64:AB64 AA15 AB43" formula="1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Nombre de la Compañía" xr:uid="{94FFFBF4-3566-4179-81AB-F6A439721512}">
          <x14:formula1>
            <xm:f>'Listado de Canales'!$G$2:$G$24</xm:f>
          </x14:formula1>
          <xm:sqref>C6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0A91-2C8C-45DA-AC13-156EB189208C}">
  <dimension ref="B1:E13"/>
  <sheetViews>
    <sheetView showGridLines="0" workbookViewId="0">
      <selection activeCell="K22" sqref="K22"/>
    </sheetView>
  </sheetViews>
  <sheetFormatPr baseColWidth="10" defaultRowHeight="14.4" x14ac:dyDescent="0.3"/>
  <cols>
    <col min="1" max="1" width="5" customWidth="1"/>
    <col min="2" max="2" width="5.6640625" customWidth="1"/>
    <col min="3" max="3" width="12.88671875" customWidth="1"/>
    <col min="4" max="4" width="8" customWidth="1"/>
  </cols>
  <sheetData>
    <row r="1" spans="2:5" ht="18.75" customHeight="1" x14ac:dyDescent="0.3">
      <c r="B1" s="266" t="s">
        <v>166</v>
      </c>
      <c r="C1" s="265" t="s">
        <v>166</v>
      </c>
      <c r="D1" s="264" t="s">
        <v>165</v>
      </c>
      <c r="E1" s="263" t="s">
        <v>164</v>
      </c>
    </row>
    <row r="2" spans="2:5" x14ac:dyDescent="0.3">
      <c r="B2" s="258">
        <v>1</v>
      </c>
      <c r="C2" s="262" t="s">
        <v>163</v>
      </c>
      <c r="D2" s="261" t="s">
        <v>162</v>
      </c>
      <c r="E2" s="260">
        <v>31</v>
      </c>
    </row>
    <row r="3" spans="2:5" x14ac:dyDescent="0.3">
      <c r="B3" s="259">
        <v>2</v>
      </c>
      <c r="C3" s="257" t="s">
        <v>161</v>
      </c>
      <c r="D3" s="256" t="s">
        <v>160</v>
      </c>
      <c r="E3" s="255">
        <v>28</v>
      </c>
    </row>
    <row r="4" spans="2:5" x14ac:dyDescent="0.3">
      <c r="B4" s="258">
        <v>3</v>
      </c>
      <c r="C4" s="257" t="s">
        <v>159</v>
      </c>
      <c r="D4" s="256" t="s">
        <v>158</v>
      </c>
      <c r="E4" s="255">
        <v>31</v>
      </c>
    </row>
    <row r="5" spans="2:5" x14ac:dyDescent="0.3">
      <c r="B5" s="259">
        <v>4</v>
      </c>
      <c r="C5" s="257" t="s">
        <v>157</v>
      </c>
      <c r="D5" s="256" t="s">
        <v>156</v>
      </c>
      <c r="E5" s="255">
        <v>30</v>
      </c>
    </row>
    <row r="6" spans="2:5" x14ac:dyDescent="0.3">
      <c r="B6" s="258">
        <v>5</v>
      </c>
      <c r="C6" s="257" t="s">
        <v>155</v>
      </c>
      <c r="D6" s="256" t="s">
        <v>154</v>
      </c>
      <c r="E6" s="255">
        <v>31</v>
      </c>
    </row>
    <row r="7" spans="2:5" x14ac:dyDescent="0.3">
      <c r="B7" s="259">
        <v>6</v>
      </c>
      <c r="C7" s="257" t="s">
        <v>153</v>
      </c>
      <c r="D7" s="256" t="s">
        <v>152</v>
      </c>
      <c r="E7" s="255">
        <v>30</v>
      </c>
    </row>
    <row r="8" spans="2:5" x14ac:dyDescent="0.3">
      <c r="B8" s="258">
        <v>7</v>
      </c>
      <c r="C8" s="257" t="s">
        <v>151</v>
      </c>
      <c r="D8" s="256" t="s">
        <v>150</v>
      </c>
      <c r="E8" s="255">
        <v>30</v>
      </c>
    </row>
    <row r="9" spans="2:5" x14ac:dyDescent="0.3">
      <c r="B9" s="259">
        <v>8</v>
      </c>
      <c r="C9" s="257" t="s">
        <v>149</v>
      </c>
      <c r="D9" s="256" t="s">
        <v>148</v>
      </c>
      <c r="E9" s="255">
        <v>31</v>
      </c>
    </row>
    <row r="10" spans="2:5" x14ac:dyDescent="0.3">
      <c r="B10" s="258">
        <v>9</v>
      </c>
      <c r="C10" s="257" t="s">
        <v>147</v>
      </c>
      <c r="D10" s="256" t="s">
        <v>146</v>
      </c>
      <c r="E10" s="255">
        <v>30</v>
      </c>
    </row>
    <row r="11" spans="2:5" x14ac:dyDescent="0.3">
      <c r="B11" s="259">
        <v>10</v>
      </c>
      <c r="C11" s="257" t="s">
        <v>145</v>
      </c>
      <c r="D11" s="256" t="s">
        <v>144</v>
      </c>
      <c r="E11" s="255">
        <v>31</v>
      </c>
    </row>
    <row r="12" spans="2:5" x14ac:dyDescent="0.3">
      <c r="B12" s="258">
        <v>11</v>
      </c>
      <c r="C12" s="257" t="s">
        <v>143</v>
      </c>
      <c r="D12" s="256" t="s">
        <v>142</v>
      </c>
      <c r="E12" s="255">
        <v>30</v>
      </c>
    </row>
    <row r="13" spans="2:5" x14ac:dyDescent="0.3">
      <c r="B13" s="254">
        <v>12</v>
      </c>
      <c r="C13" s="253" t="s">
        <v>141</v>
      </c>
      <c r="D13" s="252" t="s">
        <v>140</v>
      </c>
      <c r="E13" s="251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9D64-E4C6-46BF-B920-4F8CBE337816}">
  <sheetPr>
    <pageSetUpPr fitToPage="1"/>
  </sheetPr>
  <dimension ref="A1:AI76"/>
  <sheetViews>
    <sheetView showGridLines="0" zoomScale="80" zoomScaleNormal="80" zoomScalePageLayoutView="115" workbookViewId="0">
      <pane xSplit="2" ySplit="11" topLeftCell="C32" activePane="bottomRight" state="frozen"/>
      <selection activeCell="B12" sqref="B12"/>
      <selection pane="topRight" activeCell="B12" sqref="B12"/>
      <selection pane="bottomLeft" activeCell="B12" sqref="B12"/>
      <selection pane="bottomRight" activeCell="AH62" sqref="AH62"/>
    </sheetView>
  </sheetViews>
  <sheetFormatPr baseColWidth="10" defaultColWidth="11.44140625" defaultRowHeight="14.4" x14ac:dyDescent="0.3"/>
  <cols>
    <col min="1" max="1" width="5" customWidth="1"/>
    <col min="2" max="2" width="35.5546875" customWidth="1"/>
    <col min="3" max="3" width="15" customWidth="1"/>
    <col min="4" max="9" width="14.109375" customWidth="1"/>
    <col min="10" max="11" width="16.44140625" customWidth="1"/>
    <col min="12" max="12" width="16.44140625" style="2" customWidth="1"/>
    <col min="13" max="14" width="16.44140625" customWidth="1"/>
    <col min="16" max="19" width="16.44140625" style="2" customWidth="1"/>
    <col min="21" max="23" width="19.109375" style="2" customWidth="1"/>
    <col min="24" max="24" width="15.88671875" style="2" bestFit="1" customWidth="1"/>
    <col min="26" max="28" width="19.109375" style="2" customWidth="1"/>
    <col min="29" max="29" width="15.88671875" style="2" bestFit="1" customWidth="1"/>
    <col min="30" max="30" width="15.88671875" style="2" customWidth="1"/>
    <col min="31" max="31" width="23.109375" style="50" customWidth="1"/>
    <col min="32" max="32" width="17.6640625" customWidth="1"/>
    <col min="33" max="33" width="16.44140625" customWidth="1"/>
  </cols>
  <sheetData>
    <row r="1" spans="1:32" ht="18" x14ac:dyDescent="0.3">
      <c r="B1" s="303" t="s">
        <v>0</v>
      </c>
      <c r="D1" s="268"/>
      <c r="E1" s="268"/>
      <c r="F1" s="268"/>
      <c r="G1" s="268"/>
      <c r="H1" s="268"/>
      <c r="I1" s="268"/>
      <c r="J1" s="268"/>
      <c r="K1" s="269"/>
      <c r="L1" s="268"/>
      <c r="M1" s="268"/>
      <c r="N1" s="269"/>
      <c r="O1" s="269"/>
      <c r="P1" s="268"/>
      <c r="Q1" s="268"/>
      <c r="R1" s="268"/>
      <c r="S1" s="268"/>
      <c r="T1" s="269"/>
      <c r="U1" s="268"/>
      <c r="V1" s="268"/>
      <c r="W1" s="268"/>
      <c r="X1" s="268"/>
      <c r="Y1" s="269"/>
      <c r="Z1" s="268"/>
      <c r="AA1" s="268"/>
      <c r="AB1" s="268"/>
      <c r="AC1" s="268"/>
      <c r="AD1" s="268"/>
      <c r="AE1" s="270"/>
      <c r="AF1" s="269"/>
    </row>
    <row r="2" spans="1:32" ht="15.6" x14ac:dyDescent="0.3">
      <c r="B2" s="306" t="s">
        <v>1</v>
      </c>
      <c r="D2" s="268"/>
      <c r="E2" s="268"/>
      <c r="F2" s="268"/>
      <c r="G2" s="268"/>
      <c r="H2" s="268"/>
      <c r="I2" s="268"/>
      <c r="J2" s="268"/>
      <c r="K2" s="269"/>
      <c r="L2" s="268"/>
      <c r="M2" s="268"/>
      <c r="N2" s="269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2" ht="15.6" x14ac:dyDescent="0.3">
      <c r="B3" s="310" t="s">
        <v>181</v>
      </c>
      <c r="D3" s="268"/>
      <c r="E3" s="268"/>
      <c r="F3" s="268"/>
      <c r="G3" s="268"/>
      <c r="H3" s="268"/>
      <c r="I3" s="268"/>
      <c r="J3" s="268"/>
      <c r="K3" s="269"/>
      <c r="L3" s="268"/>
      <c r="M3" s="268"/>
      <c r="N3" s="269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2" ht="15.6" x14ac:dyDescent="0.3">
      <c r="B4" s="309" t="str">
        <f>+Local!B4</f>
        <v>AL 31 DE ENERO DE 2026</v>
      </c>
      <c r="D4" s="268"/>
      <c r="E4" s="268"/>
      <c r="F4" s="268"/>
      <c r="G4" s="268"/>
      <c r="H4" s="268"/>
      <c r="I4" s="268"/>
      <c r="J4" s="268"/>
      <c r="K4" s="269"/>
      <c r="L4" s="271"/>
      <c r="M4" s="268"/>
      <c r="N4" s="269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</row>
    <row r="5" spans="1:32" x14ac:dyDescent="0.3">
      <c r="C5" s="276"/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6" x14ac:dyDescent="0.3">
      <c r="B6" s="334" t="s">
        <v>4</v>
      </c>
      <c r="C6" s="280" t="str">
        <f>+Local!C6</f>
        <v>Nombre de la Compañía</v>
      </c>
      <c r="D6" s="280"/>
      <c r="E6" s="280"/>
      <c r="F6" s="280"/>
      <c r="G6" s="280"/>
      <c r="H6" s="280"/>
      <c r="I6" s="280"/>
      <c r="L6" s="274"/>
      <c r="Q6" s="2" t="s">
        <v>3</v>
      </c>
    </row>
    <row r="7" spans="1:32" ht="15.6" x14ac:dyDescent="0.3">
      <c r="B7" s="334" t="s">
        <v>5</v>
      </c>
      <c r="C7" s="280" t="str">
        <f>+Local!C7</f>
        <v>XXXX-XXXX-XXXX</v>
      </c>
      <c r="D7" s="280"/>
      <c r="E7" s="280"/>
      <c r="F7" s="280"/>
      <c r="G7" s="280"/>
      <c r="H7" s="280"/>
      <c r="I7" s="280"/>
      <c r="S7" s="2" t="s">
        <v>3</v>
      </c>
    </row>
    <row r="8" spans="1:32" ht="16.2" thickBot="1" x14ac:dyDescent="0.35">
      <c r="B8" s="334" t="s">
        <v>167</v>
      </c>
      <c r="C8" s="293">
        <f>+Local!C8</f>
        <v>46053</v>
      </c>
    </row>
    <row r="9" spans="1:32" s="37" customFormat="1" ht="18.600000000000001" thickTop="1" x14ac:dyDescent="0.3">
      <c r="A9" s="34"/>
      <c r="B9" s="35"/>
      <c r="C9" s="51" t="s">
        <v>84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135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57.6" x14ac:dyDescent="0.3">
      <c r="A10" s="17"/>
      <c r="B10" s="55" t="s">
        <v>9</v>
      </c>
      <c r="C10" s="18" t="s">
        <v>78</v>
      </c>
      <c r="D10" s="18" t="s">
        <v>79</v>
      </c>
      <c r="E10" s="18" t="s">
        <v>80</v>
      </c>
      <c r="F10" s="18" t="s">
        <v>85</v>
      </c>
      <c r="G10" s="18" t="s">
        <v>82</v>
      </c>
      <c r="H10" s="18" t="s">
        <v>83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136</v>
      </c>
      <c r="N10" s="239" t="s">
        <v>137</v>
      </c>
      <c r="O10" s="242" t="s">
        <v>86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87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88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383" t="s">
        <v>74</v>
      </c>
      <c r="AE10" s="60" t="s">
        <v>21</v>
      </c>
      <c r="AF10" s="61"/>
    </row>
    <row r="11" spans="1:32" ht="30.75" customHeight="1" thickBot="1" x14ac:dyDescent="0.35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/>
      <c r="K11" s="113"/>
      <c r="L11" s="114"/>
      <c r="M11" s="240"/>
      <c r="N11" s="241"/>
      <c r="O11" s="243"/>
      <c r="P11" s="115"/>
      <c r="Q11" s="115"/>
      <c r="R11" s="116"/>
      <c r="S11" s="117"/>
      <c r="T11" s="118"/>
      <c r="U11" s="119"/>
      <c r="V11" s="119"/>
      <c r="W11" s="120"/>
      <c r="X11" s="121"/>
      <c r="Y11" s="122"/>
      <c r="Z11" s="108"/>
      <c r="AA11" s="108"/>
      <c r="AB11" s="109"/>
      <c r="AC11" s="110"/>
      <c r="AD11" s="111"/>
      <c r="AE11" s="66" t="s">
        <v>23</v>
      </c>
      <c r="AF11" s="67" t="s">
        <v>24</v>
      </c>
    </row>
    <row r="12" spans="1:32" s="2" customFormat="1" ht="15" thickTop="1" x14ac:dyDescent="0.3">
      <c r="A12" s="10">
        <v>1</v>
      </c>
      <c r="B12" s="1" t="s">
        <v>198</v>
      </c>
      <c r="C12" s="30"/>
      <c r="D12" s="30"/>
      <c r="E12" s="30"/>
      <c r="F12" s="30"/>
      <c r="G12" s="30"/>
      <c r="H12" s="30"/>
      <c r="I12" s="30"/>
      <c r="J12" s="31"/>
      <c r="K12" s="31"/>
      <c r="L12" s="29"/>
      <c r="M12" s="31"/>
      <c r="N12" s="33"/>
      <c r="O12" s="244"/>
      <c r="P12" s="31"/>
      <c r="Q12" s="31"/>
      <c r="R12" s="33"/>
      <c r="S12" s="29"/>
      <c r="T12" s="32"/>
      <c r="U12" s="31"/>
      <c r="V12" s="31"/>
      <c r="W12" s="33"/>
      <c r="X12" s="29"/>
      <c r="Y12" s="32"/>
      <c r="Z12" s="31"/>
      <c r="AA12" s="31"/>
      <c r="AB12" s="33"/>
      <c r="AC12" s="29"/>
      <c r="AD12" s="29"/>
      <c r="AE12" s="62"/>
      <c r="AF12" s="63"/>
    </row>
    <row r="13" spans="1:32" s="2" customFormat="1" x14ac:dyDescent="0.3">
      <c r="A13" s="8">
        <f>+A12+1</f>
        <v>2</v>
      </c>
      <c r="B13" s="4" t="s">
        <v>26</v>
      </c>
      <c r="C13" s="207">
        <f>SUM(C14:C15)</f>
        <v>0</v>
      </c>
      <c r="D13" s="207">
        <f t="shared" ref="D13:I13" si="0">SUM(D14:D15)</f>
        <v>0</v>
      </c>
      <c r="E13" s="207">
        <f t="shared" si="0"/>
        <v>0</v>
      </c>
      <c r="F13" s="207">
        <f t="shared" si="0"/>
        <v>0</v>
      </c>
      <c r="G13" s="207">
        <f t="shared" si="0"/>
        <v>0</v>
      </c>
      <c r="H13" s="207">
        <f>+C13+D13+E13-F13-G13</f>
        <v>0</v>
      </c>
      <c r="I13" s="207">
        <f t="shared" si="0"/>
        <v>0</v>
      </c>
      <c r="J13" s="82">
        <f t="shared" ref="J13:K13" si="1">SUM(J14:J15)</f>
        <v>0</v>
      </c>
      <c r="K13" s="83">
        <f t="shared" si="1"/>
        <v>0</v>
      </c>
      <c r="L13" s="84">
        <f>SUM(J13:K13)</f>
        <v>0</v>
      </c>
      <c r="M13" s="82">
        <f t="shared" ref="M13:N13" si="2">SUM(M14:M15)</f>
        <v>0</v>
      </c>
      <c r="N13" s="83">
        <f t="shared" si="2"/>
        <v>0</v>
      </c>
      <c r="O13" s="245">
        <f t="shared" ref="O13" si="3">SUM(O14:O15)</f>
        <v>0</v>
      </c>
      <c r="P13" s="82">
        <f t="shared" ref="P13:R13" si="4">SUM(P14:P15)</f>
        <v>0</v>
      </c>
      <c r="Q13" s="82">
        <f t="shared" si="4"/>
        <v>0</v>
      </c>
      <c r="R13" s="83">
        <f t="shared" si="4"/>
        <v>0</v>
      </c>
      <c r="S13" s="84">
        <f>SUM(P13:R13)</f>
        <v>0</v>
      </c>
      <c r="T13" s="226">
        <f t="shared" ref="T13:W13" si="5">SUM(T14:T15)</f>
        <v>0</v>
      </c>
      <c r="U13" s="82">
        <f t="shared" si="5"/>
        <v>0</v>
      </c>
      <c r="V13" s="82">
        <f t="shared" si="5"/>
        <v>0</v>
      </c>
      <c r="W13" s="83">
        <f t="shared" si="5"/>
        <v>0</v>
      </c>
      <c r="X13" s="84">
        <f>SUM(U13:W13)</f>
        <v>0</v>
      </c>
      <c r="Y13" s="226">
        <f t="shared" ref="Y13" si="6">SUM(Y14:Y15)</f>
        <v>0</v>
      </c>
      <c r="Z13" s="82">
        <f t="shared" ref="Z13:AB13" si="7">SUM(Z14:Z15)</f>
        <v>0</v>
      </c>
      <c r="AA13" s="82">
        <f t="shared" si="7"/>
        <v>0</v>
      </c>
      <c r="AB13" s="83">
        <f t="shared" si="7"/>
        <v>0</v>
      </c>
      <c r="AC13" s="84">
        <f t="shared" ref="AC13" si="8">+AA13-Z13-AB13</f>
        <v>0</v>
      </c>
      <c r="AD13" s="84">
        <f t="shared" ref="AD13:AD25" si="9">P13+Q13+R13-U13-W13</f>
        <v>0</v>
      </c>
      <c r="AE13" s="64" t="str">
        <f t="shared" ref="AE13:AE67" si="10">IF(I13&lt;H13,"Póliza &lt; Asegurados",IF(I13&gt;0,IF(H13=0,"Asegurados sin pólizas",""),""))</f>
        <v/>
      </c>
      <c r="AF13" s="65" t="str">
        <f t="shared" ref="AF13:AF67" si="11">IF(J13&gt;0,IF(H13&lt;1,"Primas sin pólizas",""),IF(H13&gt;0,IF(J13&lt;1,"Pólizas sin primas",""),""))</f>
        <v/>
      </c>
    </row>
    <row r="14" spans="1:32" x14ac:dyDescent="0.3">
      <c r="A14" s="8">
        <f t="shared" ref="A14:A44" si="12">+A13+1</f>
        <v>3</v>
      </c>
      <c r="B14" s="5" t="s">
        <v>27</v>
      </c>
      <c r="C14" s="208"/>
      <c r="D14" s="208"/>
      <c r="E14" s="208"/>
      <c r="F14" s="208"/>
      <c r="G14" s="208"/>
      <c r="H14" s="209">
        <f t="shared" ref="H14:H70" si="13">+C14+D14+E14-F14-G14</f>
        <v>0</v>
      </c>
      <c r="I14" s="208"/>
      <c r="J14" s="85"/>
      <c r="K14" s="86"/>
      <c r="L14" s="87">
        <f t="shared" ref="L14:L71" si="14">SUM(J14:K14)</f>
        <v>0</v>
      </c>
      <c r="M14" s="85"/>
      <c r="N14" s="86"/>
      <c r="O14" s="246"/>
      <c r="P14" s="85"/>
      <c r="Q14" s="85"/>
      <c r="R14" s="86"/>
      <c r="S14" s="87">
        <f t="shared" ref="S14:S70" si="15">SUM(P14:R14)</f>
        <v>0</v>
      </c>
      <c r="T14" s="227"/>
      <c r="U14" s="85"/>
      <c r="V14" s="85"/>
      <c r="W14" s="86"/>
      <c r="X14" s="87">
        <f t="shared" ref="X14:X71" si="16">SUM(U14:W14)</f>
        <v>0</v>
      </c>
      <c r="Y14" s="227"/>
      <c r="Z14" s="123">
        <f>+U14</f>
        <v>0</v>
      </c>
      <c r="AA14" s="123">
        <f>+S14</f>
        <v>0</v>
      </c>
      <c r="AB14" s="124">
        <f>+W14</f>
        <v>0</v>
      </c>
      <c r="AC14" s="87">
        <f>+AA14-Z14-AB14</f>
        <v>0</v>
      </c>
      <c r="AD14" s="87">
        <f t="shared" si="9"/>
        <v>0</v>
      </c>
      <c r="AE14" s="64" t="str">
        <f t="shared" si="10"/>
        <v/>
      </c>
      <c r="AF14" s="65" t="str">
        <f t="shared" si="11"/>
        <v/>
      </c>
    </row>
    <row r="15" spans="1:32" x14ac:dyDescent="0.3">
      <c r="A15" s="8">
        <f t="shared" si="12"/>
        <v>4</v>
      </c>
      <c r="B15" s="5" t="s">
        <v>28</v>
      </c>
      <c r="C15" s="208"/>
      <c r="D15" s="208"/>
      <c r="E15" s="208"/>
      <c r="F15" s="208"/>
      <c r="G15" s="208"/>
      <c r="H15" s="209">
        <f t="shared" si="13"/>
        <v>0</v>
      </c>
      <c r="I15" s="208"/>
      <c r="J15" s="85"/>
      <c r="K15" s="86"/>
      <c r="L15" s="87">
        <f t="shared" si="14"/>
        <v>0</v>
      </c>
      <c r="M15" s="85"/>
      <c r="N15" s="86"/>
      <c r="O15" s="246"/>
      <c r="P15" s="85"/>
      <c r="Q15" s="85"/>
      <c r="R15" s="86"/>
      <c r="S15" s="87">
        <f t="shared" si="15"/>
        <v>0</v>
      </c>
      <c r="T15" s="227"/>
      <c r="U15" s="85"/>
      <c r="V15" s="85"/>
      <c r="W15" s="86"/>
      <c r="X15" s="87">
        <f t="shared" si="16"/>
        <v>0</v>
      </c>
      <c r="Y15" s="227"/>
      <c r="Z15" s="123">
        <f>+U15</f>
        <v>0</v>
      </c>
      <c r="AA15" s="123">
        <f>+S15</f>
        <v>0</v>
      </c>
      <c r="AB15" s="124">
        <f>+W15</f>
        <v>0</v>
      </c>
      <c r="AC15" s="87">
        <f t="shared" ref="AC15:AC71" si="17">+AA15-Z15-AB15</f>
        <v>0</v>
      </c>
      <c r="AD15" s="87">
        <f t="shared" si="9"/>
        <v>0</v>
      </c>
      <c r="AE15" s="64" t="str">
        <f t="shared" si="10"/>
        <v/>
      </c>
      <c r="AF15" s="65" t="str">
        <f t="shared" si="11"/>
        <v/>
      </c>
    </row>
    <row r="16" spans="1:32" s="2" customFormat="1" x14ac:dyDescent="0.3">
      <c r="A16" s="8">
        <f t="shared" si="12"/>
        <v>5</v>
      </c>
      <c r="B16" s="4" t="s">
        <v>29</v>
      </c>
      <c r="C16" s="207">
        <f>SUM(C17:C19)</f>
        <v>0</v>
      </c>
      <c r="D16" s="207">
        <f t="shared" ref="D16:I16" si="18">SUM(D17:D19)</f>
        <v>0</v>
      </c>
      <c r="E16" s="207">
        <f t="shared" si="18"/>
        <v>0</v>
      </c>
      <c r="F16" s="207">
        <f t="shared" si="18"/>
        <v>0</v>
      </c>
      <c r="G16" s="207">
        <f t="shared" si="18"/>
        <v>0</v>
      </c>
      <c r="H16" s="207">
        <f t="shared" si="13"/>
        <v>0</v>
      </c>
      <c r="I16" s="207">
        <f t="shared" si="18"/>
        <v>0</v>
      </c>
      <c r="J16" s="82">
        <f t="shared" ref="J16:K16" si="19">SUM(J17:J19)</f>
        <v>0</v>
      </c>
      <c r="K16" s="83">
        <f t="shared" si="19"/>
        <v>0</v>
      </c>
      <c r="L16" s="84">
        <f t="shared" si="14"/>
        <v>0</v>
      </c>
      <c r="M16" s="82">
        <f t="shared" ref="M16:N16" si="20">SUM(M17:M19)</f>
        <v>0</v>
      </c>
      <c r="N16" s="83">
        <f t="shared" si="20"/>
        <v>0</v>
      </c>
      <c r="O16" s="245">
        <f t="shared" ref="O16" si="21">SUM(O17:O19)</f>
        <v>0</v>
      </c>
      <c r="P16" s="82">
        <f t="shared" ref="P16:R16" si="22">SUM(P17:P19)</f>
        <v>0</v>
      </c>
      <c r="Q16" s="82">
        <f t="shared" si="22"/>
        <v>0</v>
      </c>
      <c r="R16" s="83">
        <f t="shared" si="22"/>
        <v>0</v>
      </c>
      <c r="S16" s="84">
        <f t="shared" si="15"/>
        <v>0</v>
      </c>
      <c r="T16" s="226">
        <f t="shared" ref="T16:W16" si="23">SUM(T17:T19)</f>
        <v>0</v>
      </c>
      <c r="U16" s="82">
        <f t="shared" si="23"/>
        <v>0</v>
      </c>
      <c r="V16" s="82">
        <f t="shared" si="23"/>
        <v>0</v>
      </c>
      <c r="W16" s="83">
        <f t="shared" si="23"/>
        <v>0</v>
      </c>
      <c r="X16" s="84">
        <f t="shared" si="16"/>
        <v>0</v>
      </c>
      <c r="Y16" s="226">
        <f t="shared" ref="Y16:AB16" si="24">SUM(Y17:Y19)</f>
        <v>0</v>
      </c>
      <c r="Z16" s="82">
        <f t="shared" si="24"/>
        <v>0</v>
      </c>
      <c r="AA16" s="82">
        <f t="shared" si="24"/>
        <v>0</v>
      </c>
      <c r="AB16" s="83">
        <f t="shared" si="24"/>
        <v>0</v>
      </c>
      <c r="AC16" s="84">
        <f t="shared" si="17"/>
        <v>0</v>
      </c>
      <c r="AD16" s="84">
        <f t="shared" si="9"/>
        <v>0</v>
      </c>
      <c r="AE16" s="64" t="str">
        <f t="shared" si="10"/>
        <v/>
      </c>
      <c r="AF16" s="65" t="str">
        <f t="shared" si="11"/>
        <v/>
      </c>
    </row>
    <row r="17" spans="1:32" x14ac:dyDescent="0.3">
      <c r="A17" s="8">
        <f t="shared" si="12"/>
        <v>6</v>
      </c>
      <c r="B17" s="5" t="s">
        <v>30</v>
      </c>
      <c r="C17" s="208"/>
      <c r="D17" s="208"/>
      <c r="E17" s="208"/>
      <c r="F17" s="208"/>
      <c r="G17" s="208"/>
      <c r="H17" s="209">
        <f t="shared" si="13"/>
        <v>0</v>
      </c>
      <c r="I17" s="208"/>
      <c r="J17" s="85"/>
      <c r="K17" s="86"/>
      <c r="L17" s="87">
        <f t="shared" si="14"/>
        <v>0</v>
      </c>
      <c r="M17" s="85"/>
      <c r="N17" s="86"/>
      <c r="O17" s="246"/>
      <c r="P17" s="85"/>
      <c r="Q17" s="85"/>
      <c r="R17" s="86"/>
      <c r="S17" s="87">
        <f t="shared" si="15"/>
        <v>0</v>
      </c>
      <c r="T17" s="227"/>
      <c r="U17" s="85"/>
      <c r="V17" s="85"/>
      <c r="W17" s="86"/>
      <c r="X17" s="87">
        <f t="shared" si="16"/>
        <v>0</v>
      </c>
      <c r="Y17" s="227"/>
      <c r="Z17" s="123">
        <f>+U17</f>
        <v>0</v>
      </c>
      <c r="AA17" s="123">
        <f>+S17</f>
        <v>0</v>
      </c>
      <c r="AB17" s="124">
        <f>+W17</f>
        <v>0</v>
      </c>
      <c r="AC17" s="87">
        <f t="shared" si="17"/>
        <v>0</v>
      </c>
      <c r="AD17" s="87">
        <f t="shared" si="9"/>
        <v>0</v>
      </c>
      <c r="AE17" s="64" t="str">
        <f t="shared" si="10"/>
        <v/>
      </c>
      <c r="AF17" s="65" t="str">
        <f t="shared" si="11"/>
        <v/>
      </c>
    </row>
    <row r="18" spans="1:32" x14ac:dyDescent="0.3">
      <c r="A18" s="8">
        <f t="shared" si="12"/>
        <v>7</v>
      </c>
      <c r="B18" s="5" t="s">
        <v>31</v>
      </c>
      <c r="C18" s="208"/>
      <c r="D18" s="208"/>
      <c r="E18" s="208"/>
      <c r="F18" s="208"/>
      <c r="G18" s="208"/>
      <c r="H18" s="209">
        <f t="shared" si="13"/>
        <v>0</v>
      </c>
      <c r="I18" s="208"/>
      <c r="J18" s="85"/>
      <c r="K18" s="86"/>
      <c r="L18" s="87">
        <f t="shared" si="14"/>
        <v>0</v>
      </c>
      <c r="M18" s="85"/>
      <c r="N18" s="86"/>
      <c r="O18" s="246"/>
      <c r="P18" s="85"/>
      <c r="Q18" s="85"/>
      <c r="R18" s="86"/>
      <c r="S18" s="87">
        <f t="shared" si="15"/>
        <v>0</v>
      </c>
      <c r="T18" s="227"/>
      <c r="U18" s="85"/>
      <c r="V18" s="85"/>
      <c r="W18" s="86"/>
      <c r="X18" s="87">
        <f t="shared" si="16"/>
        <v>0</v>
      </c>
      <c r="Y18" s="227"/>
      <c r="Z18" s="123">
        <f>+U18</f>
        <v>0</v>
      </c>
      <c r="AA18" s="123">
        <f>+S18</f>
        <v>0</v>
      </c>
      <c r="AB18" s="124">
        <f>+W18</f>
        <v>0</v>
      </c>
      <c r="AC18" s="87">
        <f t="shared" si="17"/>
        <v>0</v>
      </c>
      <c r="AD18" s="87">
        <f t="shared" si="9"/>
        <v>0</v>
      </c>
      <c r="AE18" s="64" t="str">
        <f t="shared" si="10"/>
        <v/>
      </c>
      <c r="AF18" s="65" t="str">
        <f t="shared" si="11"/>
        <v/>
      </c>
    </row>
    <row r="19" spans="1:32" x14ac:dyDescent="0.3">
      <c r="A19" s="8">
        <f t="shared" si="12"/>
        <v>8</v>
      </c>
      <c r="B19" s="5" t="s">
        <v>32</v>
      </c>
      <c r="C19" s="208"/>
      <c r="D19" s="208"/>
      <c r="E19" s="208"/>
      <c r="F19" s="208"/>
      <c r="G19" s="208"/>
      <c r="H19" s="209">
        <f t="shared" si="13"/>
        <v>0</v>
      </c>
      <c r="I19" s="208"/>
      <c r="J19" s="85"/>
      <c r="K19" s="86"/>
      <c r="L19" s="87">
        <f t="shared" si="14"/>
        <v>0</v>
      </c>
      <c r="M19" s="85"/>
      <c r="N19" s="86"/>
      <c r="O19" s="246"/>
      <c r="P19" s="85"/>
      <c r="Q19" s="85"/>
      <c r="R19" s="86"/>
      <c r="S19" s="87">
        <f t="shared" si="15"/>
        <v>0</v>
      </c>
      <c r="T19" s="227"/>
      <c r="U19" s="85"/>
      <c r="V19" s="85"/>
      <c r="W19" s="86"/>
      <c r="X19" s="87">
        <f t="shared" si="16"/>
        <v>0</v>
      </c>
      <c r="Y19" s="227"/>
      <c r="Z19" s="123">
        <f>+U19</f>
        <v>0</v>
      </c>
      <c r="AA19" s="123">
        <f>+S19</f>
        <v>0</v>
      </c>
      <c r="AB19" s="124">
        <f>+W19</f>
        <v>0</v>
      </c>
      <c r="AC19" s="87">
        <f t="shared" si="17"/>
        <v>0</v>
      </c>
      <c r="AD19" s="87">
        <f t="shared" si="9"/>
        <v>0</v>
      </c>
      <c r="AE19" s="64" t="str">
        <f t="shared" si="10"/>
        <v/>
      </c>
      <c r="AF19" s="65" t="str">
        <f t="shared" si="11"/>
        <v/>
      </c>
    </row>
    <row r="20" spans="1:32" s="2" customFormat="1" x14ac:dyDescent="0.3">
      <c r="A20" s="8">
        <f t="shared" si="12"/>
        <v>9</v>
      </c>
      <c r="B20" s="4" t="s">
        <v>33</v>
      </c>
      <c r="C20" s="207">
        <f>SUM(C21:C22)</f>
        <v>0</v>
      </c>
      <c r="D20" s="207">
        <f t="shared" ref="D20:I20" si="25">SUM(D21:D22)</f>
        <v>0</v>
      </c>
      <c r="E20" s="207">
        <f t="shared" si="25"/>
        <v>0</v>
      </c>
      <c r="F20" s="207">
        <f t="shared" si="25"/>
        <v>0</v>
      </c>
      <c r="G20" s="207">
        <f t="shared" si="25"/>
        <v>0</v>
      </c>
      <c r="H20" s="207">
        <f t="shared" si="13"/>
        <v>0</v>
      </c>
      <c r="I20" s="207">
        <f t="shared" si="25"/>
        <v>0</v>
      </c>
      <c r="J20" s="82">
        <f t="shared" ref="J20:K20" si="26">SUM(J21:J22)</f>
        <v>0</v>
      </c>
      <c r="K20" s="83">
        <f t="shared" si="26"/>
        <v>0</v>
      </c>
      <c r="L20" s="84">
        <f t="shared" si="14"/>
        <v>0</v>
      </c>
      <c r="M20" s="82">
        <f t="shared" ref="M20:N20" si="27">SUM(M21:M22)</f>
        <v>0</v>
      </c>
      <c r="N20" s="83">
        <f t="shared" si="27"/>
        <v>0</v>
      </c>
      <c r="O20" s="245">
        <f t="shared" ref="O20" si="28">SUM(O21:O22)</f>
        <v>0</v>
      </c>
      <c r="P20" s="82">
        <f t="shared" ref="P20:R20" si="29">SUM(P21:P22)</f>
        <v>0</v>
      </c>
      <c r="Q20" s="82">
        <f t="shared" si="29"/>
        <v>0</v>
      </c>
      <c r="R20" s="83">
        <f t="shared" si="29"/>
        <v>0</v>
      </c>
      <c r="S20" s="84">
        <f t="shared" si="15"/>
        <v>0</v>
      </c>
      <c r="T20" s="226">
        <f t="shared" ref="T20:W20" si="30">SUM(T21:T22)</f>
        <v>0</v>
      </c>
      <c r="U20" s="82">
        <f t="shared" si="30"/>
        <v>0</v>
      </c>
      <c r="V20" s="82">
        <f t="shared" si="30"/>
        <v>0</v>
      </c>
      <c r="W20" s="83">
        <f t="shared" si="30"/>
        <v>0</v>
      </c>
      <c r="X20" s="84">
        <f t="shared" si="16"/>
        <v>0</v>
      </c>
      <c r="Y20" s="226">
        <f t="shared" ref="Y20" si="31">SUM(Y21:Y22)</f>
        <v>0</v>
      </c>
      <c r="Z20" s="82">
        <f t="shared" ref="Z20:AB20" si="32">SUM(Z21:Z22)</f>
        <v>0</v>
      </c>
      <c r="AA20" s="82">
        <f t="shared" si="32"/>
        <v>0</v>
      </c>
      <c r="AB20" s="83">
        <f t="shared" si="32"/>
        <v>0</v>
      </c>
      <c r="AC20" s="84">
        <f t="shared" si="17"/>
        <v>0</v>
      </c>
      <c r="AD20" s="84">
        <f t="shared" si="9"/>
        <v>0</v>
      </c>
      <c r="AE20" s="64" t="str">
        <f t="shared" si="10"/>
        <v/>
      </c>
      <c r="AF20" s="65" t="str">
        <f t="shared" si="11"/>
        <v/>
      </c>
    </row>
    <row r="21" spans="1:32" x14ac:dyDescent="0.3">
      <c r="A21" s="8">
        <f t="shared" si="12"/>
        <v>10</v>
      </c>
      <c r="B21" s="5" t="s">
        <v>30</v>
      </c>
      <c r="C21" s="208"/>
      <c r="D21" s="208"/>
      <c r="E21" s="208"/>
      <c r="F21" s="208"/>
      <c r="G21" s="208"/>
      <c r="H21" s="209">
        <f t="shared" si="13"/>
        <v>0</v>
      </c>
      <c r="I21" s="208"/>
      <c r="J21" s="85"/>
      <c r="K21" s="86"/>
      <c r="L21" s="87">
        <f t="shared" si="14"/>
        <v>0</v>
      </c>
      <c r="M21" s="85"/>
      <c r="N21" s="86"/>
      <c r="O21" s="246"/>
      <c r="P21" s="85"/>
      <c r="Q21" s="85"/>
      <c r="R21" s="86"/>
      <c r="S21" s="87">
        <f t="shared" si="15"/>
        <v>0</v>
      </c>
      <c r="T21" s="227"/>
      <c r="U21" s="85"/>
      <c r="V21" s="85"/>
      <c r="W21" s="86"/>
      <c r="X21" s="87">
        <f t="shared" si="16"/>
        <v>0</v>
      </c>
      <c r="Y21" s="227"/>
      <c r="Z21" s="123">
        <f>+U21</f>
        <v>0</v>
      </c>
      <c r="AA21" s="123">
        <f>+S21</f>
        <v>0</v>
      </c>
      <c r="AB21" s="124">
        <f>+W21</f>
        <v>0</v>
      </c>
      <c r="AC21" s="87">
        <f t="shared" si="17"/>
        <v>0</v>
      </c>
      <c r="AD21" s="87">
        <f t="shared" si="9"/>
        <v>0</v>
      </c>
      <c r="AE21" s="64" t="str">
        <f t="shared" si="10"/>
        <v/>
      </c>
      <c r="AF21" s="65" t="str">
        <f t="shared" si="11"/>
        <v/>
      </c>
    </row>
    <row r="22" spans="1:32" x14ac:dyDescent="0.3">
      <c r="A22" s="8">
        <f t="shared" si="12"/>
        <v>11</v>
      </c>
      <c r="B22" s="5" t="s">
        <v>31</v>
      </c>
      <c r="C22" s="208"/>
      <c r="D22" s="208"/>
      <c r="E22" s="208"/>
      <c r="F22" s="208"/>
      <c r="G22" s="208"/>
      <c r="H22" s="209">
        <f t="shared" si="13"/>
        <v>0</v>
      </c>
      <c r="I22" s="208"/>
      <c r="J22" s="85"/>
      <c r="K22" s="86"/>
      <c r="L22" s="87">
        <f t="shared" si="14"/>
        <v>0</v>
      </c>
      <c r="M22" s="85"/>
      <c r="N22" s="86"/>
      <c r="O22" s="246"/>
      <c r="P22" s="85"/>
      <c r="Q22" s="85"/>
      <c r="R22" s="86"/>
      <c r="S22" s="87">
        <f t="shared" si="15"/>
        <v>0</v>
      </c>
      <c r="T22" s="227"/>
      <c r="U22" s="85"/>
      <c r="V22" s="85"/>
      <c r="W22" s="86"/>
      <c r="X22" s="87">
        <f t="shared" si="16"/>
        <v>0</v>
      </c>
      <c r="Y22" s="227"/>
      <c r="Z22" s="123">
        <f>+U22</f>
        <v>0</v>
      </c>
      <c r="AA22" s="123">
        <f>+S22</f>
        <v>0</v>
      </c>
      <c r="AB22" s="124">
        <f>+W22</f>
        <v>0</v>
      </c>
      <c r="AC22" s="87">
        <f t="shared" si="17"/>
        <v>0</v>
      </c>
      <c r="AD22" s="87">
        <f t="shared" si="9"/>
        <v>0</v>
      </c>
      <c r="AE22" s="64" t="str">
        <f t="shared" si="10"/>
        <v/>
      </c>
      <c r="AF22" s="65" t="str">
        <f t="shared" si="11"/>
        <v/>
      </c>
    </row>
    <row r="23" spans="1:32" s="2" customFormat="1" x14ac:dyDescent="0.3">
      <c r="A23" s="8">
        <f t="shared" si="12"/>
        <v>12</v>
      </c>
      <c r="B23" s="4" t="s">
        <v>34</v>
      </c>
      <c r="C23" s="207">
        <f>SUM(C24:C25)</f>
        <v>0</v>
      </c>
      <c r="D23" s="207">
        <f t="shared" ref="D23:I23" si="33">SUM(D24:D25)</f>
        <v>0</v>
      </c>
      <c r="E23" s="207">
        <f t="shared" si="33"/>
        <v>0</v>
      </c>
      <c r="F23" s="207">
        <f t="shared" si="33"/>
        <v>0</v>
      </c>
      <c r="G23" s="207">
        <f t="shared" si="33"/>
        <v>0</v>
      </c>
      <c r="H23" s="207">
        <f t="shared" si="13"/>
        <v>0</v>
      </c>
      <c r="I23" s="207">
        <f t="shared" si="33"/>
        <v>0</v>
      </c>
      <c r="J23" s="82">
        <f t="shared" ref="J23:K23" si="34">SUM(J24:J25)</f>
        <v>0</v>
      </c>
      <c r="K23" s="83">
        <f t="shared" si="34"/>
        <v>0</v>
      </c>
      <c r="L23" s="84">
        <f t="shared" si="14"/>
        <v>0</v>
      </c>
      <c r="M23" s="82">
        <f t="shared" ref="M23:N23" si="35">SUM(M24:M25)</f>
        <v>0</v>
      </c>
      <c r="N23" s="83">
        <f t="shared" si="35"/>
        <v>0</v>
      </c>
      <c r="O23" s="245">
        <f t="shared" ref="O23" si="36">SUM(O24:O25)</f>
        <v>0</v>
      </c>
      <c r="P23" s="82">
        <f t="shared" ref="P23:R23" si="37">SUM(P24:P25)</f>
        <v>0</v>
      </c>
      <c r="Q23" s="82">
        <f t="shared" si="37"/>
        <v>0</v>
      </c>
      <c r="R23" s="83">
        <f t="shared" si="37"/>
        <v>0</v>
      </c>
      <c r="S23" s="84">
        <f t="shared" si="15"/>
        <v>0</v>
      </c>
      <c r="T23" s="226">
        <f t="shared" ref="T23:W23" si="38">SUM(T24:T25)</f>
        <v>0</v>
      </c>
      <c r="U23" s="82">
        <f t="shared" si="38"/>
        <v>0</v>
      </c>
      <c r="V23" s="82">
        <f t="shared" si="38"/>
        <v>0</v>
      </c>
      <c r="W23" s="83">
        <f t="shared" si="38"/>
        <v>0</v>
      </c>
      <c r="X23" s="84">
        <f t="shared" si="16"/>
        <v>0</v>
      </c>
      <c r="Y23" s="226">
        <f t="shared" ref="Y23" si="39">SUM(Y24:Y25)</f>
        <v>0</v>
      </c>
      <c r="Z23" s="82">
        <f t="shared" ref="Z23:AB23" si="40">SUM(Z24:Z25)</f>
        <v>0</v>
      </c>
      <c r="AA23" s="82">
        <f t="shared" si="40"/>
        <v>0</v>
      </c>
      <c r="AB23" s="83">
        <f t="shared" si="40"/>
        <v>0</v>
      </c>
      <c r="AC23" s="84">
        <f t="shared" si="17"/>
        <v>0</v>
      </c>
      <c r="AD23" s="84">
        <f t="shared" si="9"/>
        <v>0</v>
      </c>
      <c r="AE23" s="64" t="str">
        <f t="shared" si="10"/>
        <v/>
      </c>
      <c r="AF23" s="65" t="str">
        <f t="shared" si="11"/>
        <v/>
      </c>
    </row>
    <row r="24" spans="1:32" s="2" customFormat="1" x14ac:dyDescent="0.3">
      <c r="A24" s="8">
        <f t="shared" si="12"/>
        <v>13</v>
      </c>
      <c r="B24" s="5" t="s">
        <v>69</v>
      </c>
      <c r="C24" s="208"/>
      <c r="D24" s="208"/>
      <c r="E24" s="208"/>
      <c r="F24" s="208"/>
      <c r="G24" s="208"/>
      <c r="H24" s="209">
        <f t="shared" si="13"/>
        <v>0</v>
      </c>
      <c r="I24" s="208"/>
      <c r="J24" s="231"/>
      <c r="K24" s="232"/>
      <c r="L24" s="233">
        <f t="shared" si="14"/>
        <v>0</v>
      </c>
      <c r="M24" s="231"/>
      <c r="N24" s="232"/>
      <c r="O24" s="246"/>
      <c r="P24" s="231"/>
      <c r="Q24" s="231"/>
      <c r="R24" s="232"/>
      <c r="S24" s="233">
        <f t="shared" si="15"/>
        <v>0</v>
      </c>
      <c r="T24" s="227"/>
      <c r="U24" s="231"/>
      <c r="V24" s="231"/>
      <c r="W24" s="232"/>
      <c r="X24" s="233">
        <f t="shared" si="16"/>
        <v>0</v>
      </c>
      <c r="Y24" s="227"/>
      <c r="Z24" s="234">
        <f>+U24</f>
        <v>0</v>
      </c>
      <c r="AA24" s="234">
        <f>+S24</f>
        <v>0</v>
      </c>
      <c r="AB24" s="235">
        <f>+W24</f>
        <v>0</v>
      </c>
      <c r="AC24" s="233">
        <f t="shared" si="17"/>
        <v>0</v>
      </c>
      <c r="AD24" s="233">
        <f t="shared" si="9"/>
        <v>0</v>
      </c>
      <c r="AE24" s="64" t="str">
        <f t="shared" si="10"/>
        <v/>
      </c>
      <c r="AF24" s="65" t="str">
        <f t="shared" si="11"/>
        <v/>
      </c>
    </row>
    <row r="25" spans="1:32" s="2" customFormat="1" x14ac:dyDescent="0.3">
      <c r="A25" s="8">
        <f t="shared" si="12"/>
        <v>14</v>
      </c>
      <c r="B25" s="5" t="s">
        <v>133</v>
      </c>
      <c r="C25" s="208"/>
      <c r="D25" s="208"/>
      <c r="E25" s="208"/>
      <c r="F25" s="208"/>
      <c r="G25" s="208"/>
      <c r="H25" s="209">
        <f t="shared" si="13"/>
        <v>0</v>
      </c>
      <c r="I25" s="208"/>
      <c r="J25" s="231"/>
      <c r="K25" s="232"/>
      <c r="L25" s="233">
        <f t="shared" si="14"/>
        <v>0</v>
      </c>
      <c r="M25" s="231"/>
      <c r="N25" s="232"/>
      <c r="O25" s="246"/>
      <c r="P25" s="231"/>
      <c r="Q25" s="231"/>
      <c r="R25" s="232"/>
      <c r="S25" s="233">
        <f t="shared" si="15"/>
        <v>0</v>
      </c>
      <c r="T25" s="227"/>
      <c r="U25" s="231"/>
      <c r="V25" s="231"/>
      <c r="W25" s="232"/>
      <c r="X25" s="233">
        <f t="shared" si="16"/>
        <v>0</v>
      </c>
      <c r="Y25" s="227"/>
      <c r="Z25" s="234">
        <f>+U25</f>
        <v>0</v>
      </c>
      <c r="AA25" s="234">
        <f>+S25</f>
        <v>0</v>
      </c>
      <c r="AB25" s="235">
        <f>+W25</f>
        <v>0</v>
      </c>
      <c r="AC25" s="233">
        <f t="shared" si="17"/>
        <v>0</v>
      </c>
      <c r="AD25" s="233">
        <f t="shared" si="9"/>
        <v>0</v>
      </c>
      <c r="AE25" s="64" t="str">
        <f t="shared" si="10"/>
        <v/>
      </c>
      <c r="AF25" s="65" t="str">
        <f t="shared" si="11"/>
        <v/>
      </c>
    </row>
    <row r="26" spans="1:32" s="2" customFormat="1" x14ac:dyDescent="0.3">
      <c r="A26" s="8">
        <v>15</v>
      </c>
      <c r="B26" s="4" t="s">
        <v>35</v>
      </c>
      <c r="C26" s="207">
        <f>SUM(C27:C29)</f>
        <v>0</v>
      </c>
      <c r="D26" s="207">
        <f t="shared" ref="D26:I26" si="41">SUM(D27:D29)</f>
        <v>0</v>
      </c>
      <c r="E26" s="207">
        <f t="shared" si="41"/>
        <v>0</v>
      </c>
      <c r="F26" s="207">
        <f t="shared" si="41"/>
        <v>0</v>
      </c>
      <c r="G26" s="207">
        <f t="shared" si="41"/>
        <v>0</v>
      </c>
      <c r="H26" s="207">
        <f t="shared" si="13"/>
        <v>0</v>
      </c>
      <c r="I26" s="207">
        <f t="shared" si="41"/>
        <v>0</v>
      </c>
      <c r="J26" s="82">
        <f t="shared" ref="J26:K26" si="42">SUM(J27:J29)</f>
        <v>0</v>
      </c>
      <c r="K26" s="83">
        <f t="shared" si="42"/>
        <v>0</v>
      </c>
      <c r="L26" s="84">
        <f t="shared" si="14"/>
        <v>0</v>
      </c>
      <c r="M26" s="82">
        <f t="shared" ref="M26:N26" si="43">SUM(M27:M29)</f>
        <v>0</v>
      </c>
      <c r="N26" s="83">
        <f t="shared" si="43"/>
        <v>0</v>
      </c>
      <c r="O26" s="245">
        <f t="shared" ref="O26" si="44">SUM(O27:O29)</f>
        <v>0</v>
      </c>
      <c r="P26" s="82">
        <f t="shared" ref="P26:R26" si="45">SUM(P27:P29)</f>
        <v>0</v>
      </c>
      <c r="Q26" s="82">
        <f t="shared" si="45"/>
        <v>0</v>
      </c>
      <c r="R26" s="83">
        <f t="shared" si="45"/>
        <v>0</v>
      </c>
      <c r="S26" s="84">
        <f t="shared" si="15"/>
        <v>0</v>
      </c>
      <c r="T26" s="226">
        <f t="shared" ref="T26:W26" si="46">SUM(T27:T29)</f>
        <v>0</v>
      </c>
      <c r="U26" s="82">
        <f t="shared" si="46"/>
        <v>0</v>
      </c>
      <c r="V26" s="82">
        <f t="shared" si="46"/>
        <v>0</v>
      </c>
      <c r="W26" s="83">
        <f t="shared" si="46"/>
        <v>0</v>
      </c>
      <c r="X26" s="84">
        <f t="shared" si="16"/>
        <v>0</v>
      </c>
      <c r="Y26" s="226">
        <f t="shared" ref="Y26" si="47">SUM(Y27:Y29)</f>
        <v>0</v>
      </c>
      <c r="Z26" s="82">
        <f t="shared" ref="Z26:AB26" si="48">SUM(Z27:Z29)</f>
        <v>0</v>
      </c>
      <c r="AA26" s="82">
        <f t="shared" si="48"/>
        <v>0</v>
      </c>
      <c r="AB26" s="83">
        <f t="shared" si="48"/>
        <v>0</v>
      </c>
      <c r="AC26" s="84">
        <f t="shared" si="17"/>
        <v>0</v>
      </c>
      <c r="AD26" s="84">
        <f t="shared" ref="AD26:AD71" si="49">P26+Q26+R26-U26-W26</f>
        <v>0</v>
      </c>
      <c r="AE26" s="64" t="str">
        <f t="shared" si="10"/>
        <v/>
      </c>
      <c r="AF26" s="65" t="str">
        <f t="shared" si="11"/>
        <v/>
      </c>
    </row>
    <row r="27" spans="1:32" x14ac:dyDescent="0.3">
      <c r="A27" s="8">
        <f t="shared" si="12"/>
        <v>16</v>
      </c>
      <c r="B27" s="5" t="s">
        <v>36</v>
      </c>
      <c r="C27" s="208"/>
      <c r="D27" s="208"/>
      <c r="E27" s="208"/>
      <c r="F27" s="208"/>
      <c r="G27" s="208"/>
      <c r="H27" s="209">
        <f t="shared" si="13"/>
        <v>0</v>
      </c>
      <c r="I27" s="208"/>
      <c r="J27" s="91"/>
      <c r="K27" s="92"/>
      <c r="L27" s="93">
        <f t="shared" si="14"/>
        <v>0</v>
      </c>
      <c r="M27" s="91"/>
      <c r="N27" s="92"/>
      <c r="O27" s="246"/>
      <c r="P27" s="91"/>
      <c r="Q27" s="91"/>
      <c r="R27" s="92"/>
      <c r="S27" s="93">
        <f t="shared" si="15"/>
        <v>0</v>
      </c>
      <c r="T27" s="227"/>
      <c r="U27" s="91"/>
      <c r="V27" s="91"/>
      <c r="W27" s="92"/>
      <c r="X27" s="93">
        <f t="shared" si="16"/>
        <v>0</v>
      </c>
      <c r="Y27" s="227"/>
      <c r="Z27" s="129">
        <f t="shared" ref="Z27:Z33" si="50">+U27</f>
        <v>0</v>
      </c>
      <c r="AA27" s="129">
        <f t="shared" ref="AA27:AA33" si="51">+S27</f>
        <v>0</v>
      </c>
      <c r="AB27" s="130">
        <f t="shared" ref="AB27:AB33" si="52">+W27</f>
        <v>0</v>
      </c>
      <c r="AC27" s="93">
        <f t="shared" si="17"/>
        <v>0</v>
      </c>
      <c r="AD27" s="93">
        <f t="shared" si="49"/>
        <v>0</v>
      </c>
      <c r="AE27" s="64" t="str">
        <f t="shared" si="10"/>
        <v/>
      </c>
      <c r="AF27" s="65" t="str">
        <f t="shared" si="11"/>
        <v/>
      </c>
    </row>
    <row r="28" spans="1:32" x14ac:dyDescent="0.3">
      <c r="A28" s="8">
        <f t="shared" si="12"/>
        <v>17</v>
      </c>
      <c r="B28" s="5" t="s">
        <v>37</v>
      </c>
      <c r="C28" s="208"/>
      <c r="D28" s="208"/>
      <c r="E28" s="208"/>
      <c r="F28" s="208"/>
      <c r="G28" s="208"/>
      <c r="H28" s="209">
        <f t="shared" si="13"/>
        <v>0</v>
      </c>
      <c r="I28" s="208"/>
      <c r="J28" s="91"/>
      <c r="K28" s="92"/>
      <c r="L28" s="93">
        <f t="shared" si="14"/>
        <v>0</v>
      </c>
      <c r="M28" s="91"/>
      <c r="N28" s="92"/>
      <c r="O28" s="246"/>
      <c r="P28" s="91"/>
      <c r="Q28" s="91"/>
      <c r="R28" s="92"/>
      <c r="S28" s="93">
        <f t="shared" si="15"/>
        <v>0</v>
      </c>
      <c r="T28" s="227"/>
      <c r="U28" s="91"/>
      <c r="V28" s="91"/>
      <c r="W28" s="92"/>
      <c r="X28" s="93">
        <f t="shared" si="16"/>
        <v>0</v>
      </c>
      <c r="Y28" s="227"/>
      <c r="Z28" s="129">
        <f t="shared" si="50"/>
        <v>0</v>
      </c>
      <c r="AA28" s="129">
        <f t="shared" si="51"/>
        <v>0</v>
      </c>
      <c r="AB28" s="130">
        <f t="shared" si="52"/>
        <v>0</v>
      </c>
      <c r="AC28" s="93">
        <f t="shared" si="17"/>
        <v>0</v>
      </c>
      <c r="AD28" s="93">
        <f t="shared" si="49"/>
        <v>0</v>
      </c>
      <c r="AE28" s="64" t="str">
        <f t="shared" si="10"/>
        <v/>
      </c>
      <c r="AF28" s="65" t="str">
        <f t="shared" si="11"/>
        <v/>
      </c>
    </row>
    <row r="29" spans="1:32" x14ac:dyDescent="0.3">
      <c r="A29" s="8">
        <f t="shared" si="12"/>
        <v>18</v>
      </c>
      <c r="B29" s="5" t="s">
        <v>38</v>
      </c>
      <c r="C29" s="208"/>
      <c r="D29" s="208"/>
      <c r="E29" s="208"/>
      <c r="F29" s="208"/>
      <c r="G29" s="208"/>
      <c r="H29" s="209">
        <f t="shared" si="13"/>
        <v>0</v>
      </c>
      <c r="I29" s="208"/>
      <c r="J29" s="91"/>
      <c r="K29" s="92"/>
      <c r="L29" s="93">
        <f t="shared" si="14"/>
        <v>0</v>
      </c>
      <c r="M29" s="91"/>
      <c r="N29" s="92"/>
      <c r="O29" s="246"/>
      <c r="P29" s="91"/>
      <c r="Q29" s="91"/>
      <c r="R29" s="92"/>
      <c r="S29" s="93">
        <f t="shared" si="15"/>
        <v>0</v>
      </c>
      <c r="T29" s="227"/>
      <c r="U29" s="91"/>
      <c r="V29" s="91"/>
      <c r="W29" s="92"/>
      <c r="X29" s="93">
        <f t="shared" si="16"/>
        <v>0</v>
      </c>
      <c r="Y29" s="227"/>
      <c r="Z29" s="129">
        <f t="shared" si="50"/>
        <v>0</v>
      </c>
      <c r="AA29" s="129">
        <f t="shared" si="51"/>
        <v>0</v>
      </c>
      <c r="AB29" s="130">
        <f t="shared" si="52"/>
        <v>0</v>
      </c>
      <c r="AC29" s="93">
        <f t="shared" si="17"/>
        <v>0</v>
      </c>
      <c r="AD29" s="93">
        <f t="shared" si="49"/>
        <v>0</v>
      </c>
      <c r="AE29" s="64" t="str">
        <f t="shared" si="10"/>
        <v/>
      </c>
      <c r="AF29" s="65" t="str">
        <f t="shared" si="11"/>
        <v/>
      </c>
    </row>
    <row r="30" spans="1:32" s="2" customFormat="1" x14ac:dyDescent="0.3">
      <c r="A30" s="8">
        <f t="shared" si="12"/>
        <v>19</v>
      </c>
      <c r="B30" s="4" t="s">
        <v>39</v>
      </c>
      <c r="C30" s="210"/>
      <c r="D30" s="210"/>
      <c r="E30" s="210"/>
      <c r="F30" s="210"/>
      <c r="G30" s="210"/>
      <c r="H30" s="211">
        <f t="shared" si="13"/>
        <v>0</v>
      </c>
      <c r="I30" s="210"/>
      <c r="J30" s="88"/>
      <c r="K30" s="89"/>
      <c r="L30" s="90">
        <f t="shared" si="14"/>
        <v>0</v>
      </c>
      <c r="M30" s="88"/>
      <c r="N30" s="89"/>
      <c r="O30" s="247"/>
      <c r="P30" s="88"/>
      <c r="Q30" s="88"/>
      <c r="R30" s="89"/>
      <c r="S30" s="90">
        <f t="shared" si="15"/>
        <v>0</v>
      </c>
      <c r="T30" s="228"/>
      <c r="U30" s="88"/>
      <c r="V30" s="88"/>
      <c r="W30" s="89"/>
      <c r="X30" s="90">
        <f t="shared" si="16"/>
        <v>0</v>
      </c>
      <c r="Y30" s="228"/>
      <c r="Z30" s="127">
        <f t="shared" si="50"/>
        <v>0</v>
      </c>
      <c r="AA30" s="127">
        <f t="shared" si="51"/>
        <v>0</v>
      </c>
      <c r="AB30" s="128">
        <f t="shared" si="52"/>
        <v>0</v>
      </c>
      <c r="AC30" s="90">
        <f t="shared" si="17"/>
        <v>0</v>
      </c>
      <c r="AD30" s="90">
        <f t="shared" si="49"/>
        <v>0</v>
      </c>
      <c r="AE30" s="64" t="str">
        <f t="shared" si="10"/>
        <v/>
      </c>
      <c r="AF30" s="65" t="str">
        <f t="shared" si="11"/>
        <v/>
      </c>
    </row>
    <row r="31" spans="1:32" s="2" customFormat="1" x14ac:dyDescent="0.3">
      <c r="A31" s="8">
        <f t="shared" si="12"/>
        <v>20</v>
      </c>
      <c r="B31" s="4" t="s">
        <v>40</v>
      </c>
      <c r="C31" s="210"/>
      <c r="D31" s="210"/>
      <c r="E31" s="210"/>
      <c r="F31" s="210"/>
      <c r="G31" s="210"/>
      <c r="H31" s="211">
        <f t="shared" si="13"/>
        <v>0</v>
      </c>
      <c r="I31" s="210"/>
      <c r="J31" s="88"/>
      <c r="K31" s="89"/>
      <c r="L31" s="90">
        <f t="shared" si="14"/>
        <v>0</v>
      </c>
      <c r="M31" s="88"/>
      <c r="N31" s="89"/>
      <c r="O31" s="247"/>
      <c r="P31" s="88"/>
      <c r="Q31" s="88"/>
      <c r="R31" s="89"/>
      <c r="S31" s="90">
        <f t="shared" si="15"/>
        <v>0</v>
      </c>
      <c r="T31" s="228"/>
      <c r="U31" s="88"/>
      <c r="V31" s="88"/>
      <c r="W31" s="89"/>
      <c r="X31" s="90">
        <f t="shared" si="16"/>
        <v>0</v>
      </c>
      <c r="Y31" s="228"/>
      <c r="Z31" s="127">
        <f t="shared" si="50"/>
        <v>0</v>
      </c>
      <c r="AA31" s="127">
        <f t="shared" si="51"/>
        <v>0</v>
      </c>
      <c r="AB31" s="128">
        <f t="shared" si="52"/>
        <v>0</v>
      </c>
      <c r="AC31" s="90">
        <f t="shared" si="17"/>
        <v>0</v>
      </c>
      <c r="AD31" s="90">
        <f t="shared" si="49"/>
        <v>0</v>
      </c>
      <c r="AE31" s="64" t="str">
        <f t="shared" si="10"/>
        <v/>
      </c>
      <c r="AF31" s="65" t="str">
        <f t="shared" si="11"/>
        <v/>
      </c>
    </row>
    <row r="32" spans="1:32" s="2" customFormat="1" x14ac:dyDescent="0.3">
      <c r="A32" s="8">
        <f t="shared" si="12"/>
        <v>21</v>
      </c>
      <c r="B32" s="4" t="s">
        <v>41</v>
      </c>
      <c r="C32" s="210"/>
      <c r="D32" s="210"/>
      <c r="E32" s="210"/>
      <c r="F32" s="210"/>
      <c r="G32" s="210"/>
      <c r="H32" s="211">
        <f t="shared" si="13"/>
        <v>0</v>
      </c>
      <c r="I32" s="210"/>
      <c r="J32" s="88"/>
      <c r="K32" s="89"/>
      <c r="L32" s="90">
        <f t="shared" si="14"/>
        <v>0</v>
      </c>
      <c r="M32" s="88"/>
      <c r="N32" s="89"/>
      <c r="O32" s="247"/>
      <c r="P32" s="88"/>
      <c r="Q32" s="88"/>
      <c r="R32" s="89"/>
      <c r="S32" s="90">
        <f t="shared" si="15"/>
        <v>0</v>
      </c>
      <c r="T32" s="228"/>
      <c r="U32" s="88"/>
      <c r="V32" s="88"/>
      <c r="W32" s="89"/>
      <c r="X32" s="90">
        <f t="shared" si="16"/>
        <v>0</v>
      </c>
      <c r="Y32" s="228"/>
      <c r="Z32" s="127">
        <f t="shared" si="50"/>
        <v>0</v>
      </c>
      <c r="AA32" s="127">
        <f t="shared" si="51"/>
        <v>0</v>
      </c>
      <c r="AB32" s="128">
        <f t="shared" si="52"/>
        <v>0</v>
      </c>
      <c r="AC32" s="90">
        <f t="shared" si="17"/>
        <v>0</v>
      </c>
      <c r="AD32" s="90">
        <f t="shared" si="49"/>
        <v>0</v>
      </c>
      <c r="AE32" s="64" t="str">
        <f t="shared" si="10"/>
        <v/>
      </c>
      <c r="AF32" s="65" t="str">
        <f t="shared" si="11"/>
        <v/>
      </c>
    </row>
    <row r="33" spans="1:32" s="2" customFormat="1" x14ac:dyDescent="0.3">
      <c r="A33" s="8">
        <f t="shared" si="12"/>
        <v>22</v>
      </c>
      <c r="B33" s="4" t="s">
        <v>42</v>
      </c>
      <c r="C33" s="210"/>
      <c r="D33" s="210"/>
      <c r="E33" s="210"/>
      <c r="F33" s="210"/>
      <c r="G33" s="210"/>
      <c r="H33" s="211">
        <f t="shared" si="13"/>
        <v>0</v>
      </c>
      <c r="I33" s="210"/>
      <c r="J33" s="88"/>
      <c r="K33" s="89"/>
      <c r="L33" s="90">
        <f t="shared" si="14"/>
        <v>0</v>
      </c>
      <c r="M33" s="88"/>
      <c r="N33" s="89"/>
      <c r="O33" s="247"/>
      <c r="P33" s="88"/>
      <c r="Q33" s="88"/>
      <c r="R33" s="89"/>
      <c r="S33" s="90">
        <f t="shared" si="15"/>
        <v>0</v>
      </c>
      <c r="T33" s="228"/>
      <c r="U33" s="88"/>
      <c r="V33" s="88"/>
      <c r="W33" s="89"/>
      <c r="X33" s="90">
        <f t="shared" si="16"/>
        <v>0</v>
      </c>
      <c r="Y33" s="228"/>
      <c r="Z33" s="127">
        <f t="shared" si="50"/>
        <v>0</v>
      </c>
      <c r="AA33" s="127">
        <f t="shared" si="51"/>
        <v>0</v>
      </c>
      <c r="AB33" s="128">
        <f t="shared" si="52"/>
        <v>0</v>
      </c>
      <c r="AC33" s="90">
        <f t="shared" si="17"/>
        <v>0</v>
      </c>
      <c r="AD33" s="90">
        <f t="shared" si="49"/>
        <v>0</v>
      </c>
      <c r="AE33" s="64" t="str">
        <f t="shared" si="10"/>
        <v/>
      </c>
      <c r="AF33" s="65" t="str">
        <f t="shared" si="11"/>
        <v/>
      </c>
    </row>
    <row r="34" spans="1:32" s="2" customFormat="1" x14ac:dyDescent="0.3">
      <c r="A34" s="8">
        <f t="shared" si="12"/>
        <v>23</v>
      </c>
      <c r="B34" s="4" t="s">
        <v>43</v>
      </c>
      <c r="C34" s="207">
        <f>SUM(C35:C36)</f>
        <v>0</v>
      </c>
      <c r="D34" s="207">
        <f t="shared" ref="D34:I34" si="53">SUM(D35:D36)</f>
        <v>0</v>
      </c>
      <c r="E34" s="207">
        <f t="shared" si="53"/>
        <v>0</v>
      </c>
      <c r="F34" s="207">
        <f t="shared" si="53"/>
        <v>0</v>
      </c>
      <c r="G34" s="207">
        <f t="shared" si="53"/>
        <v>0</v>
      </c>
      <c r="H34" s="207">
        <f t="shared" si="13"/>
        <v>0</v>
      </c>
      <c r="I34" s="207">
        <f t="shared" si="53"/>
        <v>0</v>
      </c>
      <c r="J34" s="82">
        <f t="shared" ref="J34:K34" si="54">SUM(J35:J36)</f>
        <v>0</v>
      </c>
      <c r="K34" s="83">
        <f t="shared" si="54"/>
        <v>0</v>
      </c>
      <c r="L34" s="84">
        <f t="shared" si="14"/>
        <v>0</v>
      </c>
      <c r="M34" s="82">
        <f t="shared" ref="M34:N34" si="55">SUM(M35:M36)</f>
        <v>0</v>
      </c>
      <c r="N34" s="83">
        <f t="shared" si="55"/>
        <v>0</v>
      </c>
      <c r="O34" s="245">
        <f t="shared" ref="O34" si="56">SUM(O35:O36)</f>
        <v>0</v>
      </c>
      <c r="P34" s="82">
        <f t="shared" ref="P34:R34" si="57">SUM(P35:P36)</f>
        <v>0</v>
      </c>
      <c r="Q34" s="82">
        <f t="shared" si="57"/>
        <v>0</v>
      </c>
      <c r="R34" s="83">
        <f t="shared" si="57"/>
        <v>0</v>
      </c>
      <c r="S34" s="84">
        <f t="shared" si="15"/>
        <v>0</v>
      </c>
      <c r="T34" s="226">
        <f t="shared" ref="T34:W34" si="58">SUM(T35:T36)</f>
        <v>0</v>
      </c>
      <c r="U34" s="82">
        <f t="shared" si="58"/>
        <v>0</v>
      </c>
      <c r="V34" s="82">
        <f t="shared" si="58"/>
        <v>0</v>
      </c>
      <c r="W34" s="83">
        <f t="shared" si="58"/>
        <v>0</v>
      </c>
      <c r="X34" s="84">
        <f t="shared" si="16"/>
        <v>0</v>
      </c>
      <c r="Y34" s="226">
        <f t="shared" ref="Y34:AB34" si="59">SUM(Y35:Y36)</f>
        <v>0</v>
      </c>
      <c r="Z34" s="82">
        <f t="shared" si="59"/>
        <v>0</v>
      </c>
      <c r="AA34" s="82">
        <f t="shared" si="59"/>
        <v>0</v>
      </c>
      <c r="AB34" s="83">
        <f t="shared" si="59"/>
        <v>0</v>
      </c>
      <c r="AC34" s="84">
        <f t="shared" si="17"/>
        <v>0</v>
      </c>
      <c r="AD34" s="84">
        <f t="shared" si="49"/>
        <v>0</v>
      </c>
      <c r="AE34" s="64" t="str">
        <f t="shared" si="10"/>
        <v/>
      </c>
      <c r="AF34" s="65" t="str">
        <f t="shared" si="11"/>
        <v/>
      </c>
    </row>
    <row r="35" spans="1:32" x14ac:dyDescent="0.3">
      <c r="A35" s="8">
        <f t="shared" si="12"/>
        <v>24</v>
      </c>
      <c r="B35" s="5" t="s">
        <v>36</v>
      </c>
      <c r="C35" s="208"/>
      <c r="D35" s="208"/>
      <c r="E35" s="208"/>
      <c r="F35" s="208"/>
      <c r="G35" s="208"/>
      <c r="H35" s="209">
        <f t="shared" si="13"/>
        <v>0</v>
      </c>
      <c r="I35" s="208"/>
      <c r="J35" s="85"/>
      <c r="K35" s="86"/>
      <c r="L35" s="87">
        <f t="shared" si="14"/>
        <v>0</v>
      </c>
      <c r="M35" s="85"/>
      <c r="N35" s="86"/>
      <c r="O35" s="246"/>
      <c r="P35" s="85"/>
      <c r="Q35" s="85"/>
      <c r="R35" s="86"/>
      <c r="S35" s="87">
        <f t="shared" si="15"/>
        <v>0</v>
      </c>
      <c r="T35" s="227"/>
      <c r="U35" s="85"/>
      <c r="V35" s="85"/>
      <c r="W35" s="86"/>
      <c r="X35" s="87">
        <f t="shared" si="16"/>
        <v>0</v>
      </c>
      <c r="Y35" s="227"/>
      <c r="Z35" s="123">
        <f>+U35</f>
        <v>0</v>
      </c>
      <c r="AA35" s="123">
        <f>+S35</f>
        <v>0</v>
      </c>
      <c r="AB35" s="124">
        <f>+W35</f>
        <v>0</v>
      </c>
      <c r="AC35" s="87">
        <f t="shared" si="17"/>
        <v>0</v>
      </c>
      <c r="AD35" s="87">
        <f t="shared" si="49"/>
        <v>0</v>
      </c>
      <c r="AE35" s="64" t="str">
        <f t="shared" si="10"/>
        <v/>
      </c>
      <c r="AF35" s="65" t="str">
        <f t="shared" si="11"/>
        <v/>
      </c>
    </row>
    <row r="36" spans="1:32" x14ac:dyDescent="0.3">
      <c r="A36" s="8">
        <f t="shared" si="12"/>
        <v>25</v>
      </c>
      <c r="B36" s="5" t="s">
        <v>44</v>
      </c>
      <c r="C36" s="208"/>
      <c r="D36" s="208"/>
      <c r="E36" s="208"/>
      <c r="F36" s="208"/>
      <c r="G36" s="208"/>
      <c r="H36" s="209">
        <f t="shared" si="13"/>
        <v>0</v>
      </c>
      <c r="I36" s="208"/>
      <c r="J36" s="85"/>
      <c r="K36" s="86"/>
      <c r="L36" s="87">
        <f t="shared" si="14"/>
        <v>0</v>
      </c>
      <c r="M36" s="85"/>
      <c r="N36" s="86"/>
      <c r="O36" s="246"/>
      <c r="P36" s="85"/>
      <c r="Q36" s="85"/>
      <c r="R36" s="86"/>
      <c r="S36" s="87">
        <f t="shared" si="15"/>
        <v>0</v>
      </c>
      <c r="T36" s="227"/>
      <c r="U36" s="85"/>
      <c r="V36" s="85"/>
      <c r="W36" s="86"/>
      <c r="X36" s="87">
        <f t="shared" si="16"/>
        <v>0</v>
      </c>
      <c r="Y36" s="227"/>
      <c r="Z36" s="123">
        <f>+U36</f>
        <v>0</v>
      </c>
      <c r="AA36" s="123">
        <f>+S36</f>
        <v>0</v>
      </c>
      <c r="AB36" s="124">
        <f>+W36</f>
        <v>0</v>
      </c>
      <c r="AC36" s="87">
        <f t="shared" si="17"/>
        <v>0</v>
      </c>
      <c r="AD36" s="87">
        <f t="shared" si="49"/>
        <v>0</v>
      </c>
      <c r="AE36" s="64" t="str">
        <f t="shared" si="10"/>
        <v/>
      </c>
      <c r="AF36" s="65" t="str">
        <f t="shared" si="11"/>
        <v/>
      </c>
    </row>
    <row r="37" spans="1:32" s="2" customFormat="1" x14ac:dyDescent="0.3">
      <c r="A37" s="8">
        <f t="shared" si="12"/>
        <v>26</v>
      </c>
      <c r="B37" s="4" t="s">
        <v>45</v>
      </c>
      <c r="C37" s="207">
        <f>SUM(C38:C40)</f>
        <v>0</v>
      </c>
      <c r="D37" s="207">
        <f t="shared" ref="D37:I37" si="60">SUM(D38:D40)</f>
        <v>0</v>
      </c>
      <c r="E37" s="207">
        <f t="shared" si="60"/>
        <v>0</v>
      </c>
      <c r="F37" s="207">
        <f t="shared" si="60"/>
        <v>0</v>
      </c>
      <c r="G37" s="207">
        <f t="shared" si="60"/>
        <v>0</v>
      </c>
      <c r="H37" s="207">
        <f t="shared" si="13"/>
        <v>0</v>
      </c>
      <c r="I37" s="207">
        <f t="shared" si="60"/>
        <v>0</v>
      </c>
      <c r="J37" s="82">
        <f t="shared" ref="J37:K37" si="61">SUM(J38:J40)</f>
        <v>0</v>
      </c>
      <c r="K37" s="83">
        <f t="shared" si="61"/>
        <v>0</v>
      </c>
      <c r="L37" s="84">
        <f t="shared" si="14"/>
        <v>0</v>
      </c>
      <c r="M37" s="82">
        <f t="shared" ref="M37:N37" si="62">SUM(M38:M40)</f>
        <v>0</v>
      </c>
      <c r="N37" s="83">
        <f t="shared" si="62"/>
        <v>0</v>
      </c>
      <c r="O37" s="245">
        <f t="shared" ref="O37" si="63">SUM(O38:O40)</f>
        <v>0</v>
      </c>
      <c r="P37" s="82">
        <f t="shared" ref="P37:R37" si="64">SUM(P38:P40)</f>
        <v>0</v>
      </c>
      <c r="Q37" s="82">
        <f t="shared" si="64"/>
        <v>0</v>
      </c>
      <c r="R37" s="83">
        <f t="shared" si="64"/>
        <v>0</v>
      </c>
      <c r="S37" s="84">
        <f t="shared" si="15"/>
        <v>0</v>
      </c>
      <c r="T37" s="226">
        <f t="shared" ref="T37:W37" si="65">SUM(T38:T40)</f>
        <v>0</v>
      </c>
      <c r="U37" s="82">
        <f t="shared" si="65"/>
        <v>0</v>
      </c>
      <c r="V37" s="82">
        <f t="shared" si="65"/>
        <v>0</v>
      </c>
      <c r="W37" s="83">
        <f t="shared" si="65"/>
        <v>0</v>
      </c>
      <c r="X37" s="84">
        <f t="shared" si="16"/>
        <v>0</v>
      </c>
      <c r="Y37" s="226">
        <f t="shared" ref="Y37" si="66">SUM(Y38:Y40)</f>
        <v>0</v>
      </c>
      <c r="Z37" s="82">
        <f t="shared" ref="Z37:AB37" si="67">SUM(Z38:Z40)</f>
        <v>0</v>
      </c>
      <c r="AA37" s="82">
        <f t="shared" si="67"/>
        <v>0</v>
      </c>
      <c r="AB37" s="83">
        <f t="shared" si="67"/>
        <v>0</v>
      </c>
      <c r="AC37" s="84">
        <f t="shared" si="17"/>
        <v>0</v>
      </c>
      <c r="AD37" s="84">
        <f t="shared" si="49"/>
        <v>0</v>
      </c>
      <c r="AE37" s="64" t="str">
        <f t="shared" si="10"/>
        <v/>
      </c>
      <c r="AF37" s="65" t="str">
        <f t="shared" si="11"/>
        <v/>
      </c>
    </row>
    <row r="38" spans="1:32" x14ac:dyDescent="0.3">
      <c r="A38" s="8">
        <f t="shared" si="12"/>
        <v>27</v>
      </c>
      <c r="B38" s="5" t="s">
        <v>46</v>
      </c>
      <c r="C38" s="208"/>
      <c r="D38" s="208"/>
      <c r="E38" s="208"/>
      <c r="F38" s="208"/>
      <c r="G38" s="208"/>
      <c r="H38" s="209">
        <f t="shared" si="13"/>
        <v>0</v>
      </c>
      <c r="I38" s="208"/>
      <c r="J38" s="85"/>
      <c r="K38" s="86"/>
      <c r="L38" s="87">
        <f t="shared" si="14"/>
        <v>0</v>
      </c>
      <c r="M38" s="85"/>
      <c r="N38" s="86"/>
      <c r="O38" s="246"/>
      <c r="P38" s="85"/>
      <c r="Q38" s="85"/>
      <c r="R38" s="86"/>
      <c r="S38" s="87">
        <f t="shared" si="15"/>
        <v>0</v>
      </c>
      <c r="T38" s="227"/>
      <c r="U38" s="85"/>
      <c r="V38" s="85"/>
      <c r="W38" s="86"/>
      <c r="X38" s="87">
        <f t="shared" si="16"/>
        <v>0</v>
      </c>
      <c r="Y38" s="227"/>
      <c r="Z38" s="123">
        <f>+U38</f>
        <v>0</v>
      </c>
      <c r="AA38" s="123">
        <f>+S38</f>
        <v>0</v>
      </c>
      <c r="AB38" s="124">
        <f>+W38</f>
        <v>0</v>
      </c>
      <c r="AC38" s="87">
        <f t="shared" si="17"/>
        <v>0</v>
      </c>
      <c r="AD38" s="87">
        <f t="shared" si="49"/>
        <v>0</v>
      </c>
      <c r="AE38" s="64" t="str">
        <f t="shared" si="10"/>
        <v/>
      </c>
      <c r="AF38" s="65" t="str">
        <f t="shared" si="11"/>
        <v/>
      </c>
    </row>
    <row r="39" spans="1:32" x14ac:dyDescent="0.3">
      <c r="A39" s="8">
        <f t="shared" si="12"/>
        <v>28</v>
      </c>
      <c r="B39" s="5" t="s">
        <v>47</v>
      </c>
      <c r="C39" s="208"/>
      <c r="D39" s="208"/>
      <c r="E39" s="208"/>
      <c r="F39" s="208"/>
      <c r="G39" s="208"/>
      <c r="H39" s="209">
        <f t="shared" si="13"/>
        <v>0</v>
      </c>
      <c r="I39" s="208"/>
      <c r="J39" s="85"/>
      <c r="K39" s="86"/>
      <c r="L39" s="87">
        <f t="shared" si="14"/>
        <v>0</v>
      </c>
      <c r="M39" s="85"/>
      <c r="N39" s="86"/>
      <c r="O39" s="246"/>
      <c r="P39" s="85"/>
      <c r="Q39" s="85"/>
      <c r="R39" s="86"/>
      <c r="S39" s="87">
        <f t="shared" si="15"/>
        <v>0</v>
      </c>
      <c r="T39" s="227"/>
      <c r="U39" s="85"/>
      <c r="V39" s="85"/>
      <c r="W39" s="86"/>
      <c r="X39" s="87">
        <f t="shared" si="16"/>
        <v>0</v>
      </c>
      <c r="Y39" s="227"/>
      <c r="Z39" s="123">
        <f>+U39</f>
        <v>0</v>
      </c>
      <c r="AA39" s="123">
        <f>+S39</f>
        <v>0</v>
      </c>
      <c r="AB39" s="124">
        <f>+W39</f>
        <v>0</v>
      </c>
      <c r="AC39" s="87">
        <f t="shared" si="17"/>
        <v>0</v>
      </c>
      <c r="AD39" s="87">
        <f t="shared" si="49"/>
        <v>0</v>
      </c>
      <c r="AE39" s="64" t="str">
        <f t="shared" si="10"/>
        <v/>
      </c>
      <c r="AF39" s="65" t="str">
        <f t="shared" si="11"/>
        <v/>
      </c>
    </row>
    <row r="40" spans="1:32" x14ac:dyDescent="0.3">
      <c r="A40" s="8">
        <f t="shared" si="12"/>
        <v>29</v>
      </c>
      <c r="B40" s="5" t="s">
        <v>48</v>
      </c>
      <c r="C40" s="208"/>
      <c r="D40" s="208"/>
      <c r="E40" s="208"/>
      <c r="F40" s="208"/>
      <c r="G40" s="208"/>
      <c r="H40" s="209">
        <f t="shared" si="13"/>
        <v>0</v>
      </c>
      <c r="I40" s="208"/>
      <c r="J40" s="85"/>
      <c r="K40" s="86"/>
      <c r="L40" s="87">
        <f t="shared" si="14"/>
        <v>0</v>
      </c>
      <c r="M40" s="85"/>
      <c r="N40" s="86"/>
      <c r="O40" s="246"/>
      <c r="P40" s="85"/>
      <c r="Q40" s="85"/>
      <c r="R40" s="86"/>
      <c r="S40" s="87">
        <f t="shared" si="15"/>
        <v>0</v>
      </c>
      <c r="T40" s="227"/>
      <c r="U40" s="85"/>
      <c r="V40" s="85"/>
      <c r="W40" s="86"/>
      <c r="X40" s="87">
        <f t="shared" si="16"/>
        <v>0</v>
      </c>
      <c r="Y40" s="227"/>
      <c r="Z40" s="123">
        <f>+U40</f>
        <v>0</v>
      </c>
      <c r="AA40" s="123">
        <f>+S40</f>
        <v>0</v>
      </c>
      <c r="AB40" s="124">
        <f>+W40</f>
        <v>0</v>
      </c>
      <c r="AC40" s="87">
        <f t="shared" si="17"/>
        <v>0</v>
      </c>
      <c r="AD40" s="87">
        <f t="shared" si="49"/>
        <v>0</v>
      </c>
      <c r="AE40" s="64" t="str">
        <f t="shared" si="10"/>
        <v/>
      </c>
      <c r="AF40" s="65" t="str">
        <f t="shared" si="11"/>
        <v/>
      </c>
    </row>
    <row r="41" spans="1:32" s="2" customFormat="1" x14ac:dyDescent="0.3">
      <c r="A41" s="8">
        <f t="shared" si="12"/>
        <v>30</v>
      </c>
      <c r="B41" s="4" t="s">
        <v>49</v>
      </c>
      <c r="C41" s="207">
        <f>SUM(C42:C43)</f>
        <v>0</v>
      </c>
      <c r="D41" s="207">
        <f t="shared" ref="D41:I41" si="68">SUM(D42:D43)</f>
        <v>0</v>
      </c>
      <c r="E41" s="207">
        <f t="shared" si="68"/>
        <v>0</v>
      </c>
      <c r="F41" s="207">
        <f t="shared" si="68"/>
        <v>0</v>
      </c>
      <c r="G41" s="207">
        <f t="shared" si="68"/>
        <v>0</v>
      </c>
      <c r="H41" s="207">
        <f t="shared" si="13"/>
        <v>0</v>
      </c>
      <c r="I41" s="207">
        <f t="shared" si="68"/>
        <v>0</v>
      </c>
      <c r="J41" s="82">
        <f t="shared" ref="J41:K41" si="69">SUM(J42:J43)</f>
        <v>0</v>
      </c>
      <c r="K41" s="83">
        <f t="shared" si="69"/>
        <v>0</v>
      </c>
      <c r="L41" s="84">
        <f t="shared" si="14"/>
        <v>0</v>
      </c>
      <c r="M41" s="82">
        <f t="shared" ref="M41:N41" si="70">SUM(M42:M43)</f>
        <v>0</v>
      </c>
      <c r="N41" s="83">
        <f t="shared" si="70"/>
        <v>0</v>
      </c>
      <c r="O41" s="245">
        <f t="shared" ref="O41" si="71">SUM(O42:O43)</f>
        <v>0</v>
      </c>
      <c r="P41" s="82">
        <f t="shared" ref="P41:R41" si="72">SUM(P42:P43)</f>
        <v>0</v>
      </c>
      <c r="Q41" s="82">
        <f t="shared" si="72"/>
        <v>0</v>
      </c>
      <c r="R41" s="83">
        <f t="shared" si="72"/>
        <v>0</v>
      </c>
      <c r="S41" s="84">
        <f t="shared" si="15"/>
        <v>0</v>
      </c>
      <c r="T41" s="226">
        <f t="shared" ref="T41:W41" si="73">SUM(T42:T43)</f>
        <v>0</v>
      </c>
      <c r="U41" s="82">
        <f t="shared" si="73"/>
        <v>0</v>
      </c>
      <c r="V41" s="82">
        <f t="shared" si="73"/>
        <v>0</v>
      </c>
      <c r="W41" s="83">
        <f t="shared" si="73"/>
        <v>0</v>
      </c>
      <c r="X41" s="84">
        <f t="shared" si="16"/>
        <v>0</v>
      </c>
      <c r="Y41" s="226">
        <f t="shared" ref="Y41" si="74">SUM(Y42:Y43)</f>
        <v>0</v>
      </c>
      <c r="Z41" s="82">
        <f t="shared" ref="Z41:AB41" si="75">SUM(Z42:Z43)</f>
        <v>0</v>
      </c>
      <c r="AA41" s="82">
        <f t="shared" si="75"/>
        <v>0</v>
      </c>
      <c r="AB41" s="83">
        <f t="shared" si="75"/>
        <v>0</v>
      </c>
      <c r="AC41" s="84">
        <f t="shared" si="17"/>
        <v>0</v>
      </c>
      <c r="AD41" s="84">
        <f t="shared" si="49"/>
        <v>0</v>
      </c>
      <c r="AE41" s="64" t="str">
        <f t="shared" si="10"/>
        <v/>
      </c>
      <c r="AF41" s="65" t="str">
        <f t="shared" si="11"/>
        <v/>
      </c>
    </row>
    <row r="42" spans="1:32" x14ac:dyDescent="0.3">
      <c r="A42" s="8">
        <f t="shared" si="12"/>
        <v>31</v>
      </c>
      <c r="B42" s="5" t="s">
        <v>47</v>
      </c>
      <c r="C42" s="208"/>
      <c r="D42" s="208"/>
      <c r="E42" s="208"/>
      <c r="F42" s="208"/>
      <c r="G42" s="208"/>
      <c r="H42" s="209">
        <f t="shared" si="13"/>
        <v>0</v>
      </c>
      <c r="I42" s="208"/>
      <c r="J42" s="85"/>
      <c r="K42" s="86"/>
      <c r="L42" s="87">
        <f t="shared" si="14"/>
        <v>0</v>
      </c>
      <c r="M42" s="85"/>
      <c r="N42" s="86"/>
      <c r="O42" s="246"/>
      <c r="P42" s="85"/>
      <c r="Q42" s="85"/>
      <c r="R42" s="86"/>
      <c r="S42" s="87">
        <f t="shared" si="15"/>
        <v>0</v>
      </c>
      <c r="T42" s="227"/>
      <c r="U42" s="85"/>
      <c r="V42" s="85"/>
      <c r="W42" s="86"/>
      <c r="X42" s="87">
        <f t="shared" si="16"/>
        <v>0</v>
      </c>
      <c r="Y42" s="227"/>
      <c r="Z42" s="123">
        <f t="shared" ref="Z42:AB43" si="76">+U42</f>
        <v>0</v>
      </c>
      <c r="AA42" s="123">
        <f>+S42</f>
        <v>0</v>
      </c>
      <c r="AB42" s="124">
        <f t="shared" si="76"/>
        <v>0</v>
      </c>
      <c r="AC42" s="87">
        <f t="shared" si="17"/>
        <v>0</v>
      </c>
      <c r="AD42" s="87">
        <f t="shared" si="49"/>
        <v>0</v>
      </c>
      <c r="AE42" s="64" t="str">
        <f t="shared" si="10"/>
        <v/>
      </c>
      <c r="AF42" s="65" t="str">
        <f t="shared" si="11"/>
        <v/>
      </c>
    </row>
    <row r="43" spans="1:32" x14ac:dyDescent="0.3">
      <c r="A43" s="8">
        <f t="shared" si="12"/>
        <v>32</v>
      </c>
      <c r="B43" s="5" t="s">
        <v>48</v>
      </c>
      <c r="C43" s="208"/>
      <c r="D43" s="208"/>
      <c r="E43" s="208"/>
      <c r="F43" s="208"/>
      <c r="G43" s="208"/>
      <c r="H43" s="209">
        <f t="shared" si="13"/>
        <v>0</v>
      </c>
      <c r="I43" s="208"/>
      <c r="J43" s="85"/>
      <c r="K43" s="86"/>
      <c r="L43" s="87">
        <f t="shared" si="14"/>
        <v>0</v>
      </c>
      <c r="M43" s="85"/>
      <c r="N43" s="86"/>
      <c r="O43" s="246"/>
      <c r="P43" s="85"/>
      <c r="Q43" s="85"/>
      <c r="R43" s="86"/>
      <c r="S43" s="87">
        <f t="shared" si="15"/>
        <v>0</v>
      </c>
      <c r="T43" s="227"/>
      <c r="U43" s="85"/>
      <c r="V43" s="85"/>
      <c r="W43" s="86"/>
      <c r="X43" s="87">
        <f t="shared" si="16"/>
        <v>0</v>
      </c>
      <c r="Y43" s="227"/>
      <c r="Z43" s="123">
        <f t="shared" si="76"/>
        <v>0</v>
      </c>
      <c r="AA43" s="123">
        <f>+S43</f>
        <v>0</v>
      </c>
      <c r="AB43" s="124">
        <f t="shared" si="76"/>
        <v>0</v>
      </c>
      <c r="AC43" s="87">
        <f t="shared" si="17"/>
        <v>0</v>
      </c>
      <c r="AD43" s="87">
        <f t="shared" si="49"/>
        <v>0</v>
      </c>
      <c r="AE43" s="64" t="str">
        <f t="shared" si="10"/>
        <v/>
      </c>
      <c r="AF43" s="65" t="str">
        <f t="shared" si="11"/>
        <v/>
      </c>
    </row>
    <row r="44" spans="1:32" s="2" customFormat="1" x14ac:dyDescent="0.3">
      <c r="A44" s="8">
        <f t="shared" si="12"/>
        <v>33</v>
      </c>
      <c r="B44" s="4" t="s">
        <v>50</v>
      </c>
      <c r="C44" s="207">
        <f>SUM(C45:C46)</f>
        <v>0</v>
      </c>
      <c r="D44" s="207">
        <f t="shared" ref="D44:K44" si="77">SUM(D45:D46)</f>
        <v>0</v>
      </c>
      <c r="E44" s="207">
        <f t="shared" si="77"/>
        <v>0</v>
      </c>
      <c r="F44" s="207">
        <f t="shared" si="77"/>
        <v>0</v>
      </c>
      <c r="G44" s="207">
        <f t="shared" si="77"/>
        <v>0</v>
      </c>
      <c r="H44" s="207">
        <f t="shared" ref="H44" si="78">+C44+D44+E44-F44-G44</f>
        <v>0</v>
      </c>
      <c r="I44" s="207">
        <f t="shared" si="77"/>
        <v>0</v>
      </c>
      <c r="J44" s="82">
        <f t="shared" si="77"/>
        <v>0</v>
      </c>
      <c r="K44" s="83">
        <f t="shared" si="77"/>
        <v>0</v>
      </c>
      <c r="L44" s="84">
        <f t="shared" ref="L44" si="79">SUM(J44:K44)</f>
        <v>0</v>
      </c>
      <c r="M44" s="82">
        <f t="shared" ref="M44:R44" si="80">SUM(M45:M46)</f>
        <v>0</v>
      </c>
      <c r="N44" s="83">
        <f t="shared" si="80"/>
        <v>0</v>
      </c>
      <c r="O44" s="245">
        <f t="shared" si="80"/>
        <v>0</v>
      </c>
      <c r="P44" s="82">
        <f t="shared" si="80"/>
        <v>0</v>
      </c>
      <c r="Q44" s="82">
        <f t="shared" si="80"/>
        <v>0</v>
      </c>
      <c r="R44" s="83">
        <f t="shared" si="80"/>
        <v>0</v>
      </c>
      <c r="S44" s="84">
        <f t="shared" ref="S44" si="81">SUM(P44:R44)</f>
        <v>0</v>
      </c>
      <c r="T44" s="226">
        <f t="shared" ref="T44:W44" si="82">SUM(T45:T46)</f>
        <v>0</v>
      </c>
      <c r="U44" s="82">
        <f t="shared" si="82"/>
        <v>0</v>
      </c>
      <c r="V44" s="82">
        <f t="shared" si="82"/>
        <v>0</v>
      </c>
      <c r="W44" s="83">
        <f t="shared" si="82"/>
        <v>0</v>
      </c>
      <c r="X44" s="84">
        <f t="shared" ref="X44" si="83">SUM(U44:W44)</f>
        <v>0</v>
      </c>
      <c r="Y44" s="226">
        <f t="shared" ref="Y44:AB44" si="84">SUM(Y45:Y46)</f>
        <v>0</v>
      </c>
      <c r="Z44" s="82">
        <f t="shared" si="84"/>
        <v>0</v>
      </c>
      <c r="AA44" s="82">
        <f t="shared" si="84"/>
        <v>0</v>
      </c>
      <c r="AB44" s="83">
        <f t="shared" si="84"/>
        <v>0</v>
      </c>
      <c r="AC44" s="84">
        <f t="shared" ref="AC44" si="85">+AA44-Z44-AB44</f>
        <v>0</v>
      </c>
      <c r="AD44" s="84">
        <f t="shared" ref="AD44" si="86">P44+Q44+R44-U44-W44</f>
        <v>0</v>
      </c>
      <c r="AE44" s="64" t="str">
        <f t="shared" ref="AE44" si="87">IF(I44&lt;H44,"Póliza &lt; Asegurados",IF(I44&gt;0,IF(H44=0,"Asegurados sin pólizas",""),""))</f>
        <v/>
      </c>
      <c r="AF44" s="65" t="str">
        <f t="shared" ref="AF44" si="88">IF(J44&gt;0,IF(H44&lt;1,"Primas sin pólizas",""),IF(H44&gt;0,IF(J44&lt;1,"Pólizas sin primas",""),""))</f>
        <v/>
      </c>
    </row>
    <row r="45" spans="1:32" s="2" customFormat="1" x14ac:dyDescent="0.3">
      <c r="A45" s="8">
        <f>+A44+1</f>
        <v>34</v>
      </c>
      <c r="B45" s="5" t="s">
        <v>168</v>
      </c>
      <c r="C45" s="210"/>
      <c r="D45" s="210"/>
      <c r="E45" s="210"/>
      <c r="F45" s="210"/>
      <c r="G45" s="210"/>
      <c r="H45" s="209">
        <f t="shared" si="13"/>
        <v>0</v>
      </c>
      <c r="I45" s="210"/>
      <c r="J45" s="88"/>
      <c r="K45" s="89"/>
      <c r="L45" s="87">
        <f t="shared" si="14"/>
        <v>0</v>
      </c>
      <c r="M45" s="88"/>
      <c r="N45" s="89"/>
      <c r="O45" s="247"/>
      <c r="P45" s="88"/>
      <c r="Q45" s="88"/>
      <c r="R45" s="89"/>
      <c r="S45" s="87">
        <f t="shared" si="15"/>
        <v>0</v>
      </c>
      <c r="T45" s="228"/>
      <c r="U45" s="88"/>
      <c r="V45" s="88"/>
      <c r="W45" s="89"/>
      <c r="X45" s="87">
        <f t="shared" si="16"/>
        <v>0</v>
      </c>
      <c r="Y45" s="228"/>
      <c r="Z45" s="123">
        <f t="shared" ref="Z45:AB46" si="89">+U45</f>
        <v>0</v>
      </c>
      <c r="AA45" s="123">
        <f>+S45</f>
        <v>0</v>
      </c>
      <c r="AB45" s="124">
        <f t="shared" si="89"/>
        <v>0</v>
      </c>
      <c r="AC45" s="87">
        <f t="shared" si="17"/>
        <v>0</v>
      </c>
      <c r="AD45" s="87">
        <f t="shared" si="49"/>
        <v>0</v>
      </c>
      <c r="AE45" s="64" t="str">
        <f t="shared" si="10"/>
        <v/>
      </c>
      <c r="AF45" s="65" t="str">
        <f t="shared" si="11"/>
        <v/>
      </c>
    </row>
    <row r="46" spans="1:32" s="2" customFormat="1" x14ac:dyDescent="0.3">
      <c r="A46" s="8">
        <f t="shared" ref="A46:A71" si="90">+A45+1</f>
        <v>35</v>
      </c>
      <c r="B46" s="5" t="s">
        <v>37</v>
      </c>
      <c r="C46" s="210"/>
      <c r="D46" s="210"/>
      <c r="E46" s="210"/>
      <c r="F46" s="210"/>
      <c r="G46" s="210"/>
      <c r="H46" s="209">
        <f t="shared" si="13"/>
        <v>0</v>
      </c>
      <c r="I46" s="210"/>
      <c r="J46" s="88"/>
      <c r="K46" s="89"/>
      <c r="L46" s="87">
        <f t="shared" si="14"/>
        <v>0</v>
      </c>
      <c r="M46" s="88"/>
      <c r="N46" s="89"/>
      <c r="O46" s="247"/>
      <c r="P46" s="88"/>
      <c r="Q46" s="88"/>
      <c r="R46" s="89"/>
      <c r="S46" s="87">
        <f t="shared" si="15"/>
        <v>0</v>
      </c>
      <c r="T46" s="228"/>
      <c r="U46" s="88"/>
      <c r="V46" s="88"/>
      <c r="W46" s="89"/>
      <c r="X46" s="87">
        <f t="shared" si="16"/>
        <v>0</v>
      </c>
      <c r="Y46" s="228"/>
      <c r="Z46" s="123">
        <f t="shared" si="89"/>
        <v>0</v>
      </c>
      <c r="AA46" s="123">
        <f>+S46</f>
        <v>0</v>
      </c>
      <c r="AB46" s="124">
        <f t="shared" si="89"/>
        <v>0</v>
      </c>
      <c r="AC46" s="87">
        <f t="shared" si="17"/>
        <v>0</v>
      </c>
      <c r="AD46" s="87">
        <f t="shared" si="49"/>
        <v>0</v>
      </c>
      <c r="AE46" s="64" t="str">
        <f t="shared" si="10"/>
        <v/>
      </c>
      <c r="AF46" s="65" t="str">
        <f t="shared" si="11"/>
        <v/>
      </c>
    </row>
    <row r="47" spans="1:32" s="2" customFormat="1" x14ac:dyDescent="0.3">
      <c r="A47" s="8">
        <f t="shared" si="90"/>
        <v>36</v>
      </c>
      <c r="B47" s="4" t="s">
        <v>51</v>
      </c>
      <c r="C47" s="207">
        <f>SUM(C48:C53)</f>
        <v>0</v>
      </c>
      <c r="D47" s="207">
        <f>SUM(D48:D53)</f>
        <v>0</v>
      </c>
      <c r="E47" s="207">
        <f>SUM(E48:E53)</f>
        <v>0</v>
      </c>
      <c r="F47" s="207">
        <f>SUM(F48:F53)</f>
        <v>0</v>
      </c>
      <c r="G47" s="207">
        <f>SUM(G48:G53)</f>
        <v>0</v>
      </c>
      <c r="H47" s="207">
        <f>+C47+D47+E47-F47-G47</f>
        <v>0</v>
      </c>
      <c r="I47" s="207">
        <f>SUM(I48:I53)</f>
        <v>0</v>
      </c>
      <c r="J47" s="82">
        <f>SUM(J48:J53)</f>
        <v>0</v>
      </c>
      <c r="K47" s="83">
        <f>SUM(K48:K53)</f>
        <v>0</v>
      </c>
      <c r="L47" s="84">
        <f>SUM(J47:K47)</f>
        <v>0</v>
      </c>
      <c r="M47" s="82">
        <f t="shared" ref="M47:R47" si="91">SUM(M48:M53)</f>
        <v>0</v>
      </c>
      <c r="N47" s="83">
        <f t="shared" si="91"/>
        <v>0</v>
      </c>
      <c r="O47" s="245">
        <f t="shared" si="91"/>
        <v>0</v>
      </c>
      <c r="P47" s="82">
        <f t="shared" si="91"/>
        <v>0</v>
      </c>
      <c r="Q47" s="82">
        <f t="shared" si="91"/>
        <v>0</v>
      </c>
      <c r="R47" s="83">
        <f t="shared" si="91"/>
        <v>0</v>
      </c>
      <c r="S47" s="84">
        <f>SUM(P47:R47)</f>
        <v>0</v>
      </c>
      <c r="T47" s="226">
        <f>SUM(T48:T53)</f>
        <v>0</v>
      </c>
      <c r="U47" s="82">
        <f>SUM(U48:U53)</f>
        <v>0</v>
      </c>
      <c r="V47" s="82">
        <f>SUM(V48:V53)</f>
        <v>0</v>
      </c>
      <c r="W47" s="83">
        <f>SUM(W48:W53)</f>
        <v>0</v>
      </c>
      <c r="X47" s="84">
        <f>SUM(U47:W47)</f>
        <v>0</v>
      </c>
      <c r="Y47" s="226">
        <f>SUM(Y48:Y53)</f>
        <v>0</v>
      </c>
      <c r="Z47" s="82">
        <f>SUM(Z48:Z53)</f>
        <v>0</v>
      </c>
      <c r="AA47" s="82">
        <f>SUM(AA48:AA53)</f>
        <v>0</v>
      </c>
      <c r="AB47" s="83">
        <f>SUM(AB48:AB53)</f>
        <v>0</v>
      </c>
      <c r="AC47" s="84">
        <f t="shared" si="17"/>
        <v>0</v>
      </c>
      <c r="AD47" s="84">
        <f>P47+Q47+R47-U47-W47</f>
        <v>0</v>
      </c>
      <c r="AE47" s="64" t="str">
        <f t="shared" si="10"/>
        <v/>
      </c>
      <c r="AF47" s="65" t="str">
        <f t="shared" si="11"/>
        <v/>
      </c>
    </row>
    <row r="48" spans="1:32" x14ac:dyDescent="0.3">
      <c r="A48" s="8">
        <f t="shared" si="90"/>
        <v>37</v>
      </c>
      <c r="B48" s="5" t="s">
        <v>52</v>
      </c>
      <c r="C48" s="208"/>
      <c r="D48" s="208"/>
      <c r="E48" s="208"/>
      <c r="F48" s="208"/>
      <c r="G48" s="208"/>
      <c r="H48" s="209">
        <f t="shared" si="13"/>
        <v>0</v>
      </c>
      <c r="I48" s="208"/>
      <c r="J48" s="85"/>
      <c r="K48" s="86"/>
      <c r="L48" s="87">
        <f t="shared" si="14"/>
        <v>0</v>
      </c>
      <c r="M48" s="85"/>
      <c r="N48" s="86"/>
      <c r="O48" s="246"/>
      <c r="P48" s="85"/>
      <c r="Q48" s="85"/>
      <c r="R48" s="86"/>
      <c r="S48" s="87">
        <f t="shared" si="15"/>
        <v>0</v>
      </c>
      <c r="T48" s="227"/>
      <c r="U48" s="85"/>
      <c r="V48" s="85"/>
      <c r="W48" s="86"/>
      <c r="X48" s="87">
        <f t="shared" si="16"/>
        <v>0</v>
      </c>
      <c r="Y48" s="227"/>
      <c r="Z48" s="123">
        <f t="shared" ref="Z48:Z53" si="92">+U48</f>
        <v>0</v>
      </c>
      <c r="AA48" s="123">
        <f t="shared" ref="AA48:AA53" si="93">+S48</f>
        <v>0</v>
      </c>
      <c r="AB48" s="124">
        <f t="shared" ref="AB48:AB53" si="94">+W48</f>
        <v>0</v>
      </c>
      <c r="AC48" s="87">
        <f t="shared" si="17"/>
        <v>0</v>
      </c>
      <c r="AD48" s="87">
        <f t="shared" si="49"/>
        <v>0</v>
      </c>
      <c r="AE48" s="64" t="str">
        <f t="shared" si="10"/>
        <v/>
      </c>
      <c r="AF48" s="65" t="str">
        <f t="shared" si="11"/>
        <v/>
      </c>
    </row>
    <row r="49" spans="1:35" x14ac:dyDescent="0.3">
      <c r="A49" s="8">
        <f t="shared" si="90"/>
        <v>38</v>
      </c>
      <c r="B49" s="5" t="s">
        <v>53</v>
      </c>
      <c r="C49" s="208"/>
      <c r="D49" s="208"/>
      <c r="E49" s="208"/>
      <c r="F49" s="208"/>
      <c r="G49" s="208"/>
      <c r="H49" s="209">
        <f t="shared" si="13"/>
        <v>0</v>
      </c>
      <c r="I49" s="208"/>
      <c r="J49" s="85"/>
      <c r="K49" s="86"/>
      <c r="L49" s="87">
        <f t="shared" si="14"/>
        <v>0</v>
      </c>
      <c r="M49" s="85"/>
      <c r="N49" s="86"/>
      <c r="O49" s="246"/>
      <c r="P49" s="85"/>
      <c r="Q49" s="85"/>
      <c r="R49" s="86"/>
      <c r="S49" s="87">
        <f t="shared" si="15"/>
        <v>0</v>
      </c>
      <c r="T49" s="227"/>
      <c r="U49" s="85"/>
      <c r="V49" s="85"/>
      <c r="W49" s="86"/>
      <c r="X49" s="87">
        <f t="shared" si="16"/>
        <v>0</v>
      </c>
      <c r="Y49" s="227"/>
      <c r="Z49" s="123">
        <f t="shared" si="92"/>
        <v>0</v>
      </c>
      <c r="AA49" s="123">
        <f t="shared" si="93"/>
        <v>0</v>
      </c>
      <c r="AB49" s="124">
        <f t="shared" si="94"/>
        <v>0</v>
      </c>
      <c r="AC49" s="87">
        <f t="shared" si="17"/>
        <v>0</v>
      </c>
      <c r="AD49" s="87">
        <f t="shared" si="49"/>
        <v>0</v>
      </c>
      <c r="AE49" s="64" t="str">
        <f t="shared" si="10"/>
        <v/>
      </c>
      <c r="AF49" s="65" t="str">
        <f t="shared" si="11"/>
        <v/>
      </c>
    </row>
    <row r="50" spans="1:35" x14ac:dyDescent="0.3">
      <c r="A50" s="8">
        <f t="shared" si="90"/>
        <v>39</v>
      </c>
      <c r="B50" s="5" t="s">
        <v>54</v>
      </c>
      <c r="C50" s="208"/>
      <c r="D50" s="208"/>
      <c r="E50" s="208"/>
      <c r="F50" s="208"/>
      <c r="G50" s="208"/>
      <c r="H50" s="209">
        <f t="shared" si="13"/>
        <v>0</v>
      </c>
      <c r="I50" s="208"/>
      <c r="J50" s="85"/>
      <c r="K50" s="86"/>
      <c r="L50" s="87">
        <f t="shared" si="14"/>
        <v>0</v>
      </c>
      <c r="M50" s="85"/>
      <c r="N50" s="86"/>
      <c r="O50" s="246"/>
      <c r="P50" s="85"/>
      <c r="Q50" s="85"/>
      <c r="R50" s="86"/>
      <c r="S50" s="87">
        <f t="shared" si="15"/>
        <v>0</v>
      </c>
      <c r="T50" s="227"/>
      <c r="U50" s="85"/>
      <c r="V50" s="85"/>
      <c r="W50" s="86"/>
      <c r="X50" s="87">
        <f t="shared" si="16"/>
        <v>0</v>
      </c>
      <c r="Y50" s="227"/>
      <c r="Z50" s="123">
        <f t="shared" si="92"/>
        <v>0</v>
      </c>
      <c r="AA50" s="123">
        <f t="shared" si="93"/>
        <v>0</v>
      </c>
      <c r="AB50" s="124">
        <f t="shared" si="94"/>
        <v>0</v>
      </c>
      <c r="AC50" s="87">
        <f t="shared" si="17"/>
        <v>0</v>
      </c>
      <c r="AD50" s="87">
        <f t="shared" si="49"/>
        <v>0</v>
      </c>
      <c r="AE50" s="64" t="str">
        <f t="shared" si="10"/>
        <v/>
      </c>
      <c r="AF50" s="65" t="str">
        <f t="shared" si="11"/>
        <v/>
      </c>
    </row>
    <row r="51" spans="1:35" x14ac:dyDescent="0.3">
      <c r="A51" s="8">
        <f t="shared" si="90"/>
        <v>40</v>
      </c>
      <c r="B51" s="5" t="s">
        <v>55</v>
      </c>
      <c r="C51" s="210"/>
      <c r="D51" s="210"/>
      <c r="E51" s="210"/>
      <c r="F51" s="210"/>
      <c r="G51" s="210"/>
      <c r="H51" s="211">
        <f t="shared" si="13"/>
        <v>0</v>
      </c>
      <c r="I51" s="210"/>
      <c r="J51" s="85"/>
      <c r="K51" s="86"/>
      <c r="L51" s="87">
        <f t="shared" si="14"/>
        <v>0</v>
      </c>
      <c r="M51" s="85"/>
      <c r="N51" s="86"/>
      <c r="O51" s="246"/>
      <c r="P51" s="85"/>
      <c r="Q51" s="85"/>
      <c r="R51" s="86"/>
      <c r="S51" s="87">
        <f t="shared" si="15"/>
        <v>0</v>
      </c>
      <c r="T51" s="228"/>
      <c r="U51" s="85"/>
      <c r="V51" s="85"/>
      <c r="W51" s="86"/>
      <c r="X51" s="87">
        <f t="shared" si="16"/>
        <v>0</v>
      </c>
      <c r="Y51" s="228"/>
      <c r="Z51" s="123">
        <f t="shared" si="92"/>
        <v>0</v>
      </c>
      <c r="AA51" s="123">
        <f t="shared" si="93"/>
        <v>0</v>
      </c>
      <c r="AB51" s="124">
        <f t="shared" si="94"/>
        <v>0</v>
      </c>
      <c r="AC51" s="87">
        <f t="shared" si="17"/>
        <v>0</v>
      </c>
      <c r="AD51" s="87">
        <f t="shared" si="49"/>
        <v>0</v>
      </c>
      <c r="AE51" s="64" t="str">
        <f t="shared" si="10"/>
        <v/>
      </c>
      <c r="AF51" s="65" t="str">
        <f t="shared" si="11"/>
        <v/>
      </c>
    </row>
    <row r="52" spans="1:35" x14ac:dyDescent="0.3">
      <c r="A52" s="8">
        <f t="shared" si="90"/>
        <v>41</v>
      </c>
      <c r="B52" s="5" t="s">
        <v>56</v>
      </c>
      <c r="C52" s="208"/>
      <c r="D52" s="208"/>
      <c r="E52" s="208"/>
      <c r="F52" s="208"/>
      <c r="G52" s="208"/>
      <c r="H52" s="209">
        <f t="shared" si="13"/>
        <v>0</v>
      </c>
      <c r="I52" s="208"/>
      <c r="J52" s="85"/>
      <c r="K52" s="86"/>
      <c r="L52" s="87">
        <f t="shared" si="14"/>
        <v>0</v>
      </c>
      <c r="M52" s="85"/>
      <c r="N52" s="86"/>
      <c r="O52" s="246"/>
      <c r="P52" s="85"/>
      <c r="Q52" s="85"/>
      <c r="R52" s="86"/>
      <c r="S52" s="87">
        <f t="shared" si="15"/>
        <v>0</v>
      </c>
      <c r="T52" s="227"/>
      <c r="U52" s="85"/>
      <c r="V52" s="85"/>
      <c r="W52" s="86"/>
      <c r="X52" s="87">
        <f t="shared" si="16"/>
        <v>0</v>
      </c>
      <c r="Y52" s="227"/>
      <c r="Z52" s="123">
        <f t="shared" si="92"/>
        <v>0</v>
      </c>
      <c r="AA52" s="123">
        <f t="shared" si="93"/>
        <v>0</v>
      </c>
      <c r="AB52" s="124">
        <f t="shared" si="94"/>
        <v>0</v>
      </c>
      <c r="AC52" s="87">
        <f t="shared" si="17"/>
        <v>0</v>
      </c>
      <c r="AD52" s="87">
        <f t="shared" si="49"/>
        <v>0</v>
      </c>
      <c r="AE52" s="64" t="str">
        <f t="shared" si="10"/>
        <v/>
      </c>
      <c r="AF52" s="65" t="str">
        <f t="shared" si="11"/>
        <v/>
      </c>
    </row>
    <row r="53" spans="1:35" s="2" customFormat="1" x14ac:dyDescent="0.3">
      <c r="A53" s="8">
        <f t="shared" si="90"/>
        <v>42</v>
      </c>
      <c r="B53" s="5" t="s">
        <v>57</v>
      </c>
      <c r="C53" s="208"/>
      <c r="D53" s="208"/>
      <c r="E53" s="208"/>
      <c r="F53" s="208"/>
      <c r="G53" s="208"/>
      <c r="H53" s="209"/>
      <c r="I53" s="208"/>
      <c r="J53" s="85"/>
      <c r="K53" s="86"/>
      <c r="L53" s="87"/>
      <c r="M53" s="85"/>
      <c r="N53" s="86"/>
      <c r="O53" s="246"/>
      <c r="P53" s="85"/>
      <c r="Q53" s="85"/>
      <c r="R53" s="86"/>
      <c r="S53" s="87"/>
      <c r="T53" s="227"/>
      <c r="U53" s="85"/>
      <c r="V53" s="85"/>
      <c r="W53" s="86"/>
      <c r="X53" s="87"/>
      <c r="Y53" s="227"/>
      <c r="Z53" s="123">
        <f t="shared" si="92"/>
        <v>0</v>
      </c>
      <c r="AA53" s="123">
        <f t="shared" si="93"/>
        <v>0</v>
      </c>
      <c r="AB53" s="124">
        <f t="shared" si="94"/>
        <v>0</v>
      </c>
      <c r="AC53" s="87">
        <f t="shared" si="17"/>
        <v>0</v>
      </c>
      <c r="AD53" s="87">
        <f t="shared" si="49"/>
        <v>0</v>
      </c>
      <c r="AE53" s="64" t="str">
        <f t="shared" si="10"/>
        <v/>
      </c>
      <c r="AF53" s="65" t="str">
        <f t="shared" si="11"/>
        <v/>
      </c>
    </row>
    <row r="54" spans="1:35" s="2" customFormat="1" x14ac:dyDescent="0.3">
      <c r="A54" s="8">
        <f t="shared" si="90"/>
        <v>43</v>
      </c>
      <c r="B54" s="4" t="s">
        <v>58</v>
      </c>
      <c r="C54" s="207">
        <f>SUM(C55:C61)</f>
        <v>0</v>
      </c>
      <c r="D54" s="207">
        <f>SUM(D55:D61)</f>
        <v>0</v>
      </c>
      <c r="E54" s="207">
        <f>SUM(E55:E61)</f>
        <v>0</v>
      </c>
      <c r="F54" s="207">
        <f>SUM(F55:F61)</f>
        <v>0</v>
      </c>
      <c r="G54" s="207">
        <f>SUM(G55:G61)</f>
        <v>0</v>
      </c>
      <c r="H54" s="207">
        <f t="shared" si="13"/>
        <v>0</v>
      </c>
      <c r="I54" s="207">
        <f>SUM(I55:I61)</f>
        <v>0</v>
      </c>
      <c r="J54" s="82">
        <f>SUM(J55:J61)</f>
        <v>0</v>
      </c>
      <c r="K54" s="83">
        <f>SUM(K55:K61)</f>
        <v>0</v>
      </c>
      <c r="L54" s="84">
        <f t="shared" si="14"/>
        <v>0</v>
      </c>
      <c r="M54" s="82">
        <f t="shared" ref="M54:R54" si="95">SUM(M55:M61)</f>
        <v>0</v>
      </c>
      <c r="N54" s="83">
        <f t="shared" si="95"/>
        <v>0</v>
      </c>
      <c r="O54" s="245">
        <f t="shared" si="95"/>
        <v>0</v>
      </c>
      <c r="P54" s="82">
        <f t="shared" si="95"/>
        <v>0</v>
      </c>
      <c r="Q54" s="82">
        <f t="shared" si="95"/>
        <v>0</v>
      </c>
      <c r="R54" s="83">
        <f t="shared" si="95"/>
        <v>0</v>
      </c>
      <c r="S54" s="84">
        <f t="shared" si="15"/>
        <v>0</v>
      </c>
      <c r="T54" s="226">
        <f>SUM(T55:T61)</f>
        <v>0</v>
      </c>
      <c r="U54" s="82">
        <f>SUM(U55:U61)</f>
        <v>0</v>
      </c>
      <c r="V54" s="82">
        <f>SUM(V55:V61)</f>
        <v>0</v>
      </c>
      <c r="W54" s="83">
        <f>SUM(W55:W61)</f>
        <v>0</v>
      </c>
      <c r="X54" s="84">
        <f t="shared" si="16"/>
        <v>0</v>
      </c>
      <c r="Y54" s="226">
        <f>SUM(Y55:Y61)</f>
        <v>0</v>
      </c>
      <c r="Z54" s="82">
        <f>SUM(Z55:Z61)</f>
        <v>0</v>
      </c>
      <c r="AA54" s="82">
        <f>SUM(AA55:AA61)</f>
        <v>0</v>
      </c>
      <c r="AB54" s="83">
        <f>SUM(AB55:AB61)</f>
        <v>0</v>
      </c>
      <c r="AC54" s="84">
        <f t="shared" si="17"/>
        <v>0</v>
      </c>
      <c r="AD54" s="84">
        <f t="shared" si="49"/>
        <v>0</v>
      </c>
      <c r="AE54" s="64" t="str">
        <f t="shared" si="10"/>
        <v/>
      </c>
      <c r="AF54" s="65" t="str">
        <f t="shared" si="11"/>
        <v/>
      </c>
      <c r="AG54" s="352">
        <f>+L54</f>
        <v>0</v>
      </c>
      <c r="AH54" s="353">
        <f>IFERROR(+AG54/$AG$54,0)</f>
        <v>0</v>
      </c>
    </row>
    <row r="55" spans="1:35" s="2" customFormat="1" x14ac:dyDescent="0.3">
      <c r="A55" s="8">
        <f t="shared" si="90"/>
        <v>44</v>
      </c>
      <c r="B55" s="5" t="s">
        <v>59</v>
      </c>
      <c r="C55" s="208"/>
      <c r="D55" s="208"/>
      <c r="E55" s="208"/>
      <c r="F55" s="208"/>
      <c r="G55" s="208"/>
      <c r="H55" s="209">
        <f t="shared" si="13"/>
        <v>0</v>
      </c>
      <c r="I55" s="208"/>
      <c r="J55" s="85"/>
      <c r="K55" s="86"/>
      <c r="L55" s="87">
        <f t="shared" si="14"/>
        <v>0</v>
      </c>
      <c r="M55" s="85"/>
      <c r="N55" s="86"/>
      <c r="O55" s="246"/>
      <c r="P55" s="85"/>
      <c r="Q55" s="85"/>
      <c r="R55" s="86"/>
      <c r="S55" s="87">
        <f t="shared" si="15"/>
        <v>0</v>
      </c>
      <c r="T55" s="227"/>
      <c r="U55" s="85"/>
      <c r="V55" s="85"/>
      <c r="W55" s="86"/>
      <c r="X55" s="87">
        <f t="shared" si="16"/>
        <v>0</v>
      </c>
      <c r="Y55" s="227"/>
      <c r="Z55" s="123">
        <f t="shared" ref="Z55:Z62" si="96">+U55</f>
        <v>0</v>
      </c>
      <c r="AA55" s="123">
        <f t="shared" ref="AA55:AA62" si="97">+S55</f>
        <v>0</v>
      </c>
      <c r="AB55" s="124">
        <f t="shared" ref="AB55:AB62" si="98">+W55</f>
        <v>0</v>
      </c>
      <c r="AC55" s="87">
        <f t="shared" si="17"/>
        <v>0</v>
      </c>
      <c r="AD55" s="87">
        <f t="shared" si="49"/>
        <v>0</v>
      </c>
      <c r="AE55" s="64" t="str">
        <f t="shared" si="10"/>
        <v/>
      </c>
      <c r="AF55" s="65" t="str">
        <f t="shared" si="11"/>
        <v/>
      </c>
      <c r="AG55" s="350">
        <f t="shared" ref="AG55:AG61" si="99">+L55</f>
        <v>0</v>
      </c>
      <c r="AH55" s="351">
        <f t="shared" ref="AH55:AH61" si="100">IFERROR(+AG55/$AG$54,0)</f>
        <v>0</v>
      </c>
    </row>
    <row r="56" spans="1:35" x14ac:dyDescent="0.3">
      <c r="A56" s="8">
        <f t="shared" si="90"/>
        <v>45</v>
      </c>
      <c r="B56" s="5" t="s">
        <v>60</v>
      </c>
      <c r="C56" s="208"/>
      <c r="D56" s="208"/>
      <c r="E56" s="208"/>
      <c r="F56" s="208"/>
      <c r="G56" s="208"/>
      <c r="H56" s="209">
        <f t="shared" si="13"/>
        <v>0</v>
      </c>
      <c r="I56" s="208"/>
      <c r="J56" s="85"/>
      <c r="K56" s="86"/>
      <c r="L56" s="87">
        <f t="shared" si="14"/>
        <v>0</v>
      </c>
      <c r="M56" s="85"/>
      <c r="N56" s="86"/>
      <c r="O56" s="246"/>
      <c r="P56" s="85"/>
      <c r="Q56" s="85"/>
      <c r="R56" s="86"/>
      <c r="S56" s="87">
        <f t="shared" si="15"/>
        <v>0</v>
      </c>
      <c r="T56" s="227"/>
      <c r="U56" s="85"/>
      <c r="V56" s="85"/>
      <c r="W56" s="86"/>
      <c r="X56" s="87">
        <f t="shared" si="16"/>
        <v>0</v>
      </c>
      <c r="Y56" s="227"/>
      <c r="Z56" s="123">
        <f t="shared" si="96"/>
        <v>0</v>
      </c>
      <c r="AA56" s="123">
        <f t="shared" si="97"/>
        <v>0</v>
      </c>
      <c r="AB56" s="124">
        <f t="shared" si="98"/>
        <v>0</v>
      </c>
      <c r="AC56" s="87">
        <f t="shared" si="17"/>
        <v>0</v>
      </c>
      <c r="AD56" s="87">
        <f t="shared" si="49"/>
        <v>0</v>
      </c>
      <c r="AE56" s="64" t="str">
        <f t="shared" si="10"/>
        <v/>
      </c>
      <c r="AF56" s="65" t="str">
        <f t="shared" si="11"/>
        <v/>
      </c>
      <c r="AG56" s="350">
        <f t="shared" si="99"/>
        <v>0</v>
      </c>
      <c r="AH56" s="351">
        <f t="shared" si="100"/>
        <v>0</v>
      </c>
    </row>
    <row r="57" spans="1:35" x14ac:dyDescent="0.3">
      <c r="A57" s="8">
        <f t="shared" si="90"/>
        <v>46</v>
      </c>
      <c r="B57" s="6" t="s">
        <v>61</v>
      </c>
      <c r="C57" s="212"/>
      <c r="D57" s="212"/>
      <c r="E57" s="212"/>
      <c r="F57" s="212"/>
      <c r="G57" s="212"/>
      <c r="H57" s="209">
        <f t="shared" si="13"/>
        <v>0</v>
      </c>
      <c r="I57" s="212"/>
      <c r="J57" s="94"/>
      <c r="K57" s="95"/>
      <c r="L57" s="87">
        <f t="shared" si="14"/>
        <v>0</v>
      </c>
      <c r="M57" s="94"/>
      <c r="N57" s="95"/>
      <c r="O57" s="248"/>
      <c r="P57" s="94"/>
      <c r="Q57" s="94"/>
      <c r="R57" s="95"/>
      <c r="S57" s="87">
        <f t="shared" si="15"/>
        <v>0</v>
      </c>
      <c r="T57" s="229"/>
      <c r="U57" s="94"/>
      <c r="V57" s="94"/>
      <c r="W57" s="95"/>
      <c r="X57" s="87">
        <f t="shared" si="16"/>
        <v>0</v>
      </c>
      <c r="Y57" s="229"/>
      <c r="Z57" s="123">
        <f t="shared" si="96"/>
        <v>0</v>
      </c>
      <c r="AA57" s="123">
        <f t="shared" si="97"/>
        <v>0</v>
      </c>
      <c r="AB57" s="124">
        <f t="shared" si="98"/>
        <v>0</v>
      </c>
      <c r="AC57" s="87">
        <f t="shared" si="17"/>
        <v>0</v>
      </c>
      <c r="AD57" s="87">
        <f t="shared" si="49"/>
        <v>0</v>
      </c>
      <c r="AE57" s="64" t="str">
        <f t="shared" si="10"/>
        <v/>
      </c>
      <c r="AF57" s="65" t="str">
        <f t="shared" si="11"/>
        <v/>
      </c>
      <c r="AG57" s="350">
        <f t="shared" ref="AG57" si="101">+L57</f>
        <v>0</v>
      </c>
      <c r="AH57" s="351">
        <f t="shared" ref="AH57" si="102">IFERROR(+AG57/$AG$54,0)</f>
        <v>0</v>
      </c>
    </row>
    <row r="58" spans="1:35" x14ac:dyDescent="0.3">
      <c r="A58" s="8">
        <f t="shared" si="90"/>
        <v>47</v>
      </c>
      <c r="B58" s="5" t="s">
        <v>194</v>
      </c>
      <c r="C58" s="208"/>
      <c r="D58" s="208"/>
      <c r="E58" s="208"/>
      <c r="F58" s="208"/>
      <c r="G58" s="208"/>
      <c r="H58" s="209">
        <f t="shared" si="13"/>
        <v>0</v>
      </c>
      <c r="I58" s="208"/>
      <c r="J58" s="85"/>
      <c r="K58" s="86"/>
      <c r="L58" s="87">
        <f t="shared" si="14"/>
        <v>0</v>
      </c>
      <c r="M58" s="85"/>
      <c r="N58" s="86"/>
      <c r="O58" s="246"/>
      <c r="P58" s="85"/>
      <c r="Q58" s="85"/>
      <c r="R58" s="86"/>
      <c r="S58" s="87">
        <f t="shared" si="15"/>
        <v>0</v>
      </c>
      <c r="T58" s="227"/>
      <c r="U58" s="85"/>
      <c r="V58" s="85"/>
      <c r="W58" s="86"/>
      <c r="X58" s="87">
        <f t="shared" si="16"/>
        <v>0</v>
      </c>
      <c r="Y58" s="227"/>
      <c r="Z58" s="123">
        <f t="shared" si="96"/>
        <v>0</v>
      </c>
      <c r="AA58" s="123">
        <f t="shared" si="97"/>
        <v>0</v>
      </c>
      <c r="AB58" s="124">
        <f t="shared" si="98"/>
        <v>0</v>
      </c>
      <c r="AC58" s="87">
        <f t="shared" si="17"/>
        <v>0</v>
      </c>
      <c r="AD58" s="87">
        <f t="shared" si="49"/>
        <v>0</v>
      </c>
      <c r="AE58" s="64" t="str">
        <f t="shared" si="10"/>
        <v/>
      </c>
      <c r="AF58" s="65" t="str">
        <f t="shared" si="11"/>
        <v/>
      </c>
      <c r="AG58" s="350">
        <f t="shared" si="99"/>
        <v>0</v>
      </c>
      <c r="AH58" s="351">
        <f t="shared" si="100"/>
        <v>0</v>
      </c>
    </row>
    <row r="59" spans="1:35" s="2" customFormat="1" x14ac:dyDescent="0.3">
      <c r="A59" s="8">
        <f t="shared" si="90"/>
        <v>48</v>
      </c>
      <c r="B59" s="5" t="s">
        <v>62</v>
      </c>
      <c r="C59" s="208"/>
      <c r="D59" s="208"/>
      <c r="E59" s="208"/>
      <c r="F59" s="208"/>
      <c r="G59" s="208"/>
      <c r="H59" s="209">
        <f t="shared" si="13"/>
        <v>0</v>
      </c>
      <c r="I59" s="208"/>
      <c r="J59" s="85"/>
      <c r="K59" s="86"/>
      <c r="L59" s="87">
        <f t="shared" si="14"/>
        <v>0</v>
      </c>
      <c r="M59" s="85"/>
      <c r="N59" s="86"/>
      <c r="O59" s="246"/>
      <c r="P59" s="85"/>
      <c r="Q59" s="85"/>
      <c r="R59" s="86"/>
      <c r="S59" s="87">
        <f t="shared" si="15"/>
        <v>0</v>
      </c>
      <c r="T59" s="227"/>
      <c r="U59" s="85"/>
      <c r="V59" s="85"/>
      <c r="W59" s="86"/>
      <c r="X59" s="87">
        <f t="shared" si="16"/>
        <v>0</v>
      </c>
      <c r="Y59" s="227"/>
      <c r="Z59" s="123">
        <f t="shared" si="96"/>
        <v>0</v>
      </c>
      <c r="AA59" s="123">
        <f t="shared" si="97"/>
        <v>0</v>
      </c>
      <c r="AB59" s="124">
        <f t="shared" si="98"/>
        <v>0</v>
      </c>
      <c r="AC59" s="87">
        <f t="shared" si="17"/>
        <v>0</v>
      </c>
      <c r="AD59" s="87">
        <f t="shared" si="49"/>
        <v>0</v>
      </c>
      <c r="AE59" s="64" t="str">
        <f t="shared" si="10"/>
        <v/>
      </c>
      <c r="AF59" s="65" t="str">
        <f t="shared" si="11"/>
        <v/>
      </c>
      <c r="AG59" s="350">
        <f t="shared" si="99"/>
        <v>0</v>
      </c>
      <c r="AH59" s="351">
        <f t="shared" si="100"/>
        <v>0</v>
      </c>
    </row>
    <row r="60" spans="1:35" s="2" customFormat="1" x14ac:dyDescent="0.3">
      <c r="A60" s="8">
        <f t="shared" si="90"/>
        <v>49</v>
      </c>
      <c r="B60" s="5" t="s">
        <v>197</v>
      </c>
      <c r="C60" s="208"/>
      <c r="D60" s="208"/>
      <c r="E60" s="208"/>
      <c r="F60" s="208"/>
      <c r="G60" s="208"/>
      <c r="H60" s="209">
        <f t="shared" ref="H60" si="103">+C60+D60+E60-F60-G60</f>
        <v>0</v>
      </c>
      <c r="I60" s="208"/>
      <c r="J60" s="85"/>
      <c r="K60" s="86"/>
      <c r="L60" s="87">
        <f t="shared" ref="L60" si="104">SUM(J60:K60)</f>
        <v>0</v>
      </c>
      <c r="M60" s="85"/>
      <c r="N60" s="86"/>
      <c r="O60" s="246"/>
      <c r="P60" s="85"/>
      <c r="Q60" s="85"/>
      <c r="R60" s="86"/>
      <c r="S60" s="87">
        <f t="shared" ref="S60" si="105">SUM(P60:R60)</f>
        <v>0</v>
      </c>
      <c r="T60" s="227"/>
      <c r="U60" s="85"/>
      <c r="V60" s="85"/>
      <c r="W60" s="86"/>
      <c r="X60" s="87">
        <f t="shared" ref="X60" si="106">SUM(U60:W60)</f>
        <v>0</v>
      </c>
      <c r="Y60" s="227"/>
      <c r="Z60" s="123">
        <f t="shared" ref="Z60" si="107">+U60</f>
        <v>0</v>
      </c>
      <c r="AA60" s="123">
        <f t="shared" ref="AA60" si="108">+S60</f>
        <v>0</v>
      </c>
      <c r="AB60" s="124">
        <f t="shared" ref="AB60" si="109">+W60</f>
        <v>0</v>
      </c>
      <c r="AC60" s="87">
        <f t="shared" ref="AC60" si="110">+AA60-Z60-AB60</f>
        <v>0</v>
      </c>
      <c r="AD60" s="87">
        <f t="shared" ref="AD60" si="111">P60+Q60+R60-U60-W60</f>
        <v>0</v>
      </c>
      <c r="AE60" s="64" t="str">
        <f t="shared" ref="AE60" si="112">IF(I60&lt;H60,"Póliza &lt; Asegurados",IF(I60&gt;0,IF(H60=0,"Asegurados sin pólizas",""),""))</f>
        <v/>
      </c>
      <c r="AF60" s="65" t="str">
        <f t="shared" ref="AF60" si="113">IF(J60&gt;0,IF(H60&lt;1,"Primas sin pólizas",""),IF(H60&gt;0,IF(J60&lt;1,"Pólizas sin primas",""),""))</f>
        <v/>
      </c>
      <c r="AG60" s="350">
        <f t="shared" ref="AG60" si="114">+L60</f>
        <v>0</v>
      </c>
      <c r="AH60" s="351">
        <f t="shared" ref="AH60" si="115">IFERROR(+AG60/$AG$54,0)</f>
        <v>0</v>
      </c>
    </row>
    <row r="61" spans="1:35" ht="18" x14ac:dyDescent="0.35">
      <c r="A61" s="8">
        <f t="shared" si="90"/>
        <v>50</v>
      </c>
      <c r="B61" s="5" t="s">
        <v>186</v>
      </c>
      <c r="C61" s="208"/>
      <c r="D61" s="208"/>
      <c r="E61" s="208"/>
      <c r="F61" s="208"/>
      <c r="G61" s="208"/>
      <c r="H61" s="209">
        <f t="shared" si="13"/>
        <v>0</v>
      </c>
      <c r="I61" s="208"/>
      <c r="J61" s="85"/>
      <c r="K61" s="86"/>
      <c r="L61" s="87">
        <f t="shared" si="14"/>
        <v>0</v>
      </c>
      <c r="M61" s="85"/>
      <c r="N61" s="86"/>
      <c r="O61" s="246"/>
      <c r="P61" s="85"/>
      <c r="Q61" s="85"/>
      <c r="R61" s="86"/>
      <c r="S61" s="87">
        <f t="shared" si="15"/>
        <v>0</v>
      </c>
      <c r="T61" s="227"/>
      <c r="U61" s="85"/>
      <c r="V61" s="85"/>
      <c r="W61" s="86"/>
      <c r="X61" s="87">
        <f t="shared" si="16"/>
        <v>0</v>
      </c>
      <c r="Y61" s="227"/>
      <c r="Z61" s="123">
        <f t="shared" si="96"/>
        <v>0</v>
      </c>
      <c r="AA61" s="123">
        <f t="shared" si="97"/>
        <v>0</v>
      </c>
      <c r="AB61" s="124">
        <f t="shared" si="98"/>
        <v>0</v>
      </c>
      <c r="AC61" s="87">
        <f t="shared" si="17"/>
        <v>0</v>
      </c>
      <c r="AD61" s="87">
        <f t="shared" si="49"/>
        <v>0</v>
      </c>
      <c r="AE61" s="64" t="str">
        <f t="shared" si="10"/>
        <v/>
      </c>
      <c r="AF61" s="65" t="str">
        <f t="shared" si="11"/>
        <v/>
      </c>
      <c r="AG61" s="350">
        <f t="shared" si="99"/>
        <v>0</v>
      </c>
      <c r="AH61" s="349">
        <f t="shared" si="100"/>
        <v>0</v>
      </c>
      <c r="AI61" s="333" t="str">
        <f>IF(AH61&gt;0.05,"Excede el 5%","")</f>
        <v/>
      </c>
    </row>
    <row r="62" spans="1:35" s="2" customFormat="1" x14ac:dyDescent="0.3">
      <c r="A62" s="8">
        <f t="shared" si="90"/>
        <v>51</v>
      </c>
      <c r="B62" s="4" t="s">
        <v>64</v>
      </c>
      <c r="C62" s="208"/>
      <c r="D62" s="208"/>
      <c r="E62" s="208"/>
      <c r="F62" s="208"/>
      <c r="G62" s="208"/>
      <c r="H62" s="209">
        <f t="shared" si="13"/>
        <v>0</v>
      </c>
      <c r="I62" s="208"/>
      <c r="J62" s="85"/>
      <c r="K62" s="86"/>
      <c r="L62" s="87">
        <f t="shared" si="14"/>
        <v>0</v>
      </c>
      <c r="M62" s="85"/>
      <c r="N62" s="86"/>
      <c r="O62" s="246"/>
      <c r="P62" s="85"/>
      <c r="Q62" s="85"/>
      <c r="R62" s="86"/>
      <c r="S62" s="87">
        <f t="shared" si="15"/>
        <v>0</v>
      </c>
      <c r="T62" s="227"/>
      <c r="U62" s="85"/>
      <c r="V62" s="85"/>
      <c r="W62" s="86"/>
      <c r="X62" s="87">
        <f t="shared" si="16"/>
        <v>0</v>
      </c>
      <c r="Y62" s="227"/>
      <c r="Z62" s="123">
        <f t="shared" si="96"/>
        <v>0</v>
      </c>
      <c r="AA62" s="123">
        <f t="shared" si="97"/>
        <v>0</v>
      </c>
      <c r="AB62" s="124">
        <f t="shared" si="98"/>
        <v>0</v>
      </c>
      <c r="AC62" s="87">
        <f t="shared" si="17"/>
        <v>0</v>
      </c>
      <c r="AD62" s="87">
        <f t="shared" si="49"/>
        <v>0</v>
      </c>
      <c r="AE62" s="64" t="str">
        <f t="shared" si="10"/>
        <v/>
      </c>
      <c r="AF62" s="65" t="str">
        <f t="shared" si="11"/>
        <v/>
      </c>
      <c r="AG62" s="350"/>
      <c r="AH62" s="351"/>
    </row>
    <row r="63" spans="1:35" s="2" customFormat="1" x14ac:dyDescent="0.3">
      <c r="A63" s="8">
        <f t="shared" si="90"/>
        <v>52</v>
      </c>
      <c r="B63" s="4" t="s">
        <v>65</v>
      </c>
      <c r="C63" s="207">
        <f>SUM(C64:C70)</f>
        <v>0</v>
      </c>
      <c r="D63" s="207">
        <f>SUM(D64:D70)</f>
        <v>0</v>
      </c>
      <c r="E63" s="207">
        <f>SUM(E64:E70)</f>
        <v>0</v>
      </c>
      <c r="F63" s="207">
        <f>SUM(F64:F70)</f>
        <v>0</v>
      </c>
      <c r="G63" s="207">
        <f>SUM(G64:G70)</f>
        <v>0</v>
      </c>
      <c r="H63" s="207">
        <f t="shared" si="13"/>
        <v>0</v>
      </c>
      <c r="I63" s="207">
        <f>SUM(I64:I70)</f>
        <v>0</v>
      </c>
      <c r="J63" s="82">
        <f>SUM(J64:J70)</f>
        <v>0</v>
      </c>
      <c r="K63" s="83">
        <f>SUM(K64:K70)</f>
        <v>0</v>
      </c>
      <c r="L63" s="84">
        <f t="shared" si="14"/>
        <v>0</v>
      </c>
      <c r="M63" s="82">
        <f t="shared" ref="M63:R63" si="116">SUM(M64:M70)</f>
        <v>0</v>
      </c>
      <c r="N63" s="83">
        <f t="shared" si="116"/>
        <v>0</v>
      </c>
      <c r="O63" s="245">
        <f t="shared" si="116"/>
        <v>0</v>
      </c>
      <c r="P63" s="82">
        <f t="shared" si="116"/>
        <v>0</v>
      </c>
      <c r="Q63" s="82">
        <f t="shared" si="116"/>
        <v>0</v>
      </c>
      <c r="R63" s="83">
        <f t="shared" si="116"/>
        <v>0</v>
      </c>
      <c r="S63" s="84">
        <f t="shared" si="15"/>
        <v>0</v>
      </c>
      <c r="T63" s="226">
        <f>SUM(T64:T70)</f>
        <v>0</v>
      </c>
      <c r="U63" s="82">
        <f>SUM(U64:U70)</f>
        <v>0</v>
      </c>
      <c r="V63" s="82">
        <f>SUM(V64:V70)</f>
        <v>0</v>
      </c>
      <c r="W63" s="83">
        <f>SUM(W64:W70)</f>
        <v>0</v>
      </c>
      <c r="X63" s="84">
        <f t="shared" si="16"/>
        <v>0</v>
      </c>
      <c r="Y63" s="226">
        <f>SUM(Y64:Y70)</f>
        <v>0</v>
      </c>
      <c r="Z63" s="82">
        <f>SUM(Z64:Z70)</f>
        <v>0</v>
      </c>
      <c r="AA63" s="82">
        <f>SUM(AA64:AA70)</f>
        <v>0</v>
      </c>
      <c r="AB63" s="83">
        <f>SUM(AB64:AB70)</f>
        <v>0</v>
      </c>
      <c r="AC63" s="84">
        <f t="shared" si="17"/>
        <v>0</v>
      </c>
      <c r="AD63" s="84">
        <f t="shared" si="49"/>
        <v>0</v>
      </c>
      <c r="AE63" s="64" t="str">
        <f t="shared" si="10"/>
        <v/>
      </c>
      <c r="AF63" s="65" t="str">
        <f t="shared" si="11"/>
        <v/>
      </c>
    </row>
    <row r="64" spans="1:35" x14ac:dyDescent="0.3">
      <c r="A64" s="8">
        <f t="shared" si="90"/>
        <v>53</v>
      </c>
      <c r="B64" s="5" t="s">
        <v>193</v>
      </c>
      <c r="C64" s="208"/>
      <c r="D64" s="208"/>
      <c r="E64" s="208"/>
      <c r="F64" s="208"/>
      <c r="G64" s="208"/>
      <c r="H64" s="209">
        <f t="shared" si="13"/>
        <v>0</v>
      </c>
      <c r="I64" s="208"/>
      <c r="J64" s="85"/>
      <c r="K64" s="86"/>
      <c r="L64" s="87">
        <f t="shared" si="14"/>
        <v>0</v>
      </c>
      <c r="M64" s="85"/>
      <c r="N64" s="86"/>
      <c r="O64" s="246"/>
      <c r="P64" s="85"/>
      <c r="Q64" s="85"/>
      <c r="R64" s="86"/>
      <c r="S64" s="87">
        <f t="shared" si="15"/>
        <v>0</v>
      </c>
      <c r="T64" s="227"/>
      <c r="U64" s="85"/>
      <c r="V64" s="85"/>
      <c r="W64" s="86"/>
      <c r="X64" s="87">
        <f>SUM(U64:W64)</f>
        <v>0</v>
      </c>
      <c r="Y64" s="227"/>
      <c r="Z64" s="123">
        <f>+U64</f>
        <v>0</v>
      </c>
      <c r="AA64" s="123">
        <f>+S64</f>
        <v>0</v>
      </c>
      <c r="AB64" s="124">
        <f>+W64</f>
        <v>0</v>
      </c>
      <c r="AC64" s="87">
        <f t="shared" si="17"/>
        <v>0</v>
      </c>
      <c r="AD64" s="87">
        <f t="shared" si="49"/>
        <v>0</v>
      </c>
      <c r="AE64" s="64" t="str">
        <f t="shared" si="10"/>
        <v/>
      </c>
      <c r="AF64" s="65" t="str">
        <f t="shared" si="11"/>
        <v/>
      </c>
    </row>
    <row r="65" spans="1:32" x14ac:dyDescent="0.3">
      <c r="A65" s="8">
        <f t="shared" si="90"/>
        <v>54</v>
      </c>
      <c r="B65" s="5" t="s">
        <v>169</v>
      </c>
      <c r="C65" s="208"/>
      <c r="D65" s="208"/>
      <c r="E65" s="208"/>
      <c r="F65" s="208"/>
      <c r="G65" s="208"/>
      <c r="H65" s="209">
        <f t="shared" ref="H65" si="117">+C65+D65+E65-F65-G65</f>
        <v>0</v>
      </c>
      <c r="I65" s="208"/>
      <c r="J65" s="85"/>
      <c r="K65" s="86"/>
      <c r="L65" s="87">
        <f t="shared" ref="L65" si="118">SUM(J65:K65)</f>
        <v>0</v>
      </c>
      <c r="M65" s="85"/>
      <c r="N65" s="86"/>
      <c r="O65" s="246"/>
      <c r="P65" s="85"/>
      <c r="Q65" s="85"/>
      <c r="R65" s="86"/>
      <c r="S65" s="87">
        <f t="shared" ref="S65" si="119">SUM(P65:R65)</f>
        <v>0</v>
      </c>
      <c r="T65" s="227"/>
      <c r="U65" s="85"/>
      <c r="V65" s="85"/>
      <c r="W65" s="86"/>
      <c r="X65" s="87">
        <f>SUM(U65:W65)</f>
        <v>0</v>
      </c>
      <c r="Y65" s="227"/>
      <c r="Z65" s="123">
        <f>+U65</f>
        <v>0</v>
      </c>
      <c r="AA65" s="123">
        <f>+S65</f>
        <v>0</v>
      </c>
      <c r="AB65" s="124">
        <f>+W65</f>
        <v>0</v>
      </c>
      <c r="AC65" s="87">
        <f t="shared" ref="AC65" si="120">+AA65-Z65-AB65</f>
        <v>0</v>
      </c>
      <c r="AD65" s="87">
        <f t="shared" ref="AD65" si="121">P65+Q65+R65-U65-W65</f>
        <v>0</v>
      </c>
      <c r="AE65" s="64" t="str">
        <f t="shared" ref="AE65" si="122">IF(I65&lt;H65,"Póliza &lt; Asegurados",IF(I65&gt;0,IF(H65=0,"Asegurados sin pólizas",""),""))</f>
        <v/>
      </c>
      <c r="AF65" s="65" t="str">
        <f t="shared" ref="AF65" si="123">IF(J65&gt;0,IF(H65&lt;1,"Primas sin pólizas",""),IF(H65&gt;0,IF(J65&lt;1,"Pólizas sin primas",""),""))</f>
        <v/>
      </c>
    </row>
    <row r="66" spans="1:32" x14ac:dyDescent="0.3">
      <c r="A66" s="8">
        <f t="shared" si="90"/>
        <v>55</v>
      </c>
      <c r="B66" s="5" t="s">
        <v>171</v>
      </c>
      <c r="C66" s="212"/>
      <c r="D66" s="212"/>
      <c r="E66" s="212"/>
      <c r="F66" s="212"/>
      <c r="G66" s="212"/>
      <c r="H66" s="209">
        <f t="shared" si="13"/>
        <v>0</v>
      </c>
      <c r="I66" s="212"/>
      <c r="J66" s="94"/>
      <c r="K66" s="95"/>
      <c r="L66" s="87">
        <f t="shared" si="14"/>
        <v>0</v>
      </c>
      <c r="M66" s="94"/>
      <c r="N66" s="95"/>
      <c r="O66" s="248"/>
      <c r="P66" s="94"/>
      <c r="Q66" s="94"/>
      <c r="R66" s="95"/>
      <c r="S66" s="87">
        <f t="shared" si="15"/>
        <v>0</v>
      </c>
      <c r="T66" s="229"/>
      <c r="U66" s="94"/>
      <c r="V66" s="94"/>
      <c r="W66" s="95"/>
      <c r="X66" s="87">
        <f t="shared" ref="X66:X67" si="124">SUM(U66:W66)</f>
        <v>0</v>
      </c>
      <c r="Y66" s="229"/>
      <c r="Z66" s="123">
        <f t="shared" ref="Z66:Z67" si="125">+U66</f>
        <v>0</v>
      </c>
      <c r="AA66" s="123">
        <f t="shared" ref="AA66:AA67" si="126">+S66</f>
        <v>0</v>
      </c>
      <c r="AB66" s="124">
        <f t="shared" ref="AB66:AB67" si="127">+W66</f>
        <v>0</v>
      </c>
      <c r="AC66" s="87">
        <f t="shared" si="17"/>
        <v>0</v>
      </c>
      <c r="AD66" s="87">
        <f t="shared" si="49"/>
        <v>0</v>
      </c>
      <c r="AE66" s="64" t="str">
        <f t="shared" si="10"/>
        <v/>
      </c>
      <c r="AF66" s="65" t="str">
        <f t="shared" si="11"/>
        <v/>
      </c>
    </row>
    <row r="67" spans="1:32" x14ac:dyDescent="0.3">
      <c r="A67" s="8">
        <f t="shared" si="90"/>
        <v>56</v>
      </c>
      <c r="B67" s="5" t="s">
        <v>178</v>
      </c>
      <c r="C67" s="212"/>
      <c r="D67" s="212"/>
      <c r="E67" s="212"/>
      <c r="F67" s="212"/>
      <c r="G67" s="212"/>
      <c r="H67" s="209">
        <f t="shared" si="13"/>
        <v>0</v>
      </c>
      <c r="I67" s="212"/>
      <c r="J67" s="94"/>
      <c r="K67" s="95"/>
      <c r="L67" s="87">
        <f t="shared" si="14"/>
        <v>0</v>
      </c>
      <c r="M67" s="94"/>
      <c r="N67" s="95"/>
      <c r="O67" s="248"/>
      <c r="P67" s="94"/>
      <c r="Q67" s="94"/>
      <c r="R67" s="95"/>
      <c r="S67" s="87">
        <f t="shared" si="15"/>
        <v>0</v>
      </c>
      <c r="T67" s="229"/>
      <c r="U67" s="94"/>
      <c r="V67" s="94"/>
      <c r="W67" s="95"/>
      <c r="X67" s="87">
        <f t="shared" si="124"/>
        <v>0</v>
      </c>
      <c r="Y67" s="229"/>
      <c r="Z67" s="123">
        <f t="shared" si="125"/>
        <v>0</v>
      </c>
      <c r="AA67" s="123">
        <f t="shared" si="126"/>
        <v>0</v>
      </c>
      <c r="AB67" s="124">
        <f t="shared" si="127"/>
        <v>0</v>
      </c>
      <c r="AC67" s="87">
        <f t="shared" si="17"/>
        <v>0</v>
      </c>
      <c r="AD67" s="87">
        <f t="shared" si="49"/>
        <v>0</v>
      </c>
      <c r="AE67" s="64" t="str">
        <f t="shared" si="10"/>
        <v/>
      </c>
      <c r="AF67" s="65" t="str">
        <f t="shared" si="11"/>
        <v/>
      </c>
    </row>
    <row r="68" spans="1:32" x14ac:dyDescent="0.3">
      <c r="A68" s="9">
        <f t="shared" si="90"/>
        <v>57</v>
      </c>
      <c r="B68" s="5" t="s">
        <v>170</v>
      </c>
      <c r="C68" s="212"/>
      <c r="D68" s="212"/>
      <c r="E68" s="212"/>
      <c r="F68" s="212"/>
      <c r="G68" s="212"/>
      <c r="H68" s="209">
        <f t="shared" ref="H68:H69" si="128">+C68+D68+E68-F68-G68</f>
        <v>0</v>
      </c>
      <c r="I68" s="212"/>
      <c r="J68" s="94"/>
      <c r="K68" s="95"/>
      <c r="L68" s="87">
        <f t="shared" ref="L68:L69" si="129">SUM(J68:K68)</f>
        <v>0</v>
      </c>
      <c r="M68" s="94"/>
      <c r="N68" s="95"/>
      <c r="O68" s="248"/>
      <c r="P68" s="94"/>
      <c r="Q68" s="94"/>
      <c r="R68" s="95"/>
      <c r="S68" s="87">
        <f t="shared" ref="S68:S69" si="130">SUM(P68:R68)</f>
        <v>0</v>
      </c>
      <c r="T68" s="229"/>
      <c r="U68" s="94"/>
      <c r="V68" s="94"/>
      <c r="W68" s="95"/>
      <c r="X68" s="87">
        <f t="shared" ref="X68:X69" si="131">SUM(U68:W68)</f>
        <v>0</v>
      </c>
      <c r="Y68" s="229"/>
      <c r="Z68" s="123">
        <f t="shared" ref="Z68:Z69" si="132">+U68</f>
        <v>0</v>
      </c>
      <c r="AA68" s="123">
        <f t="shared" ref="AA68:AA69" si="133">+S68</f>
        <v>0</v>
      </c>
      <c r="AB68" s="124">
        <f t="shared" ref="AB68:AB69" si="134">+W68</f>
        <v>0</v>
      </c>
      <c r="AC68" s="87">
        <f t="shared" ref="AC68:AC69" si="135">+AA68-Z68-AB68</f>
        <v>0</v>
      </c>
      <c r="AD68" s="87">
        <f t="shared" ref="AD68:AD69" si="136">P68+Q68+R68-U68-W68</f>
        <v>0</v>
      </c>
      <c r="AE68" s="64" t="str">
        <f t="shared" ref="AE68:AE69" si="137">IF(I68&lt;H68,"Póliza &lt; Asegurados",IF(I68&gt;0,IF(H68=0,"Asegurados sin pólizas",""),""))</f>
        <v/>
      </c>
      <c r="AF68" s="65" t="str">
        <f t="shared" ref="AF68:AF69" si="138">IF(J68&gt;0,IF(H68&lt;1,"Primas sin pólizas",""),IF(H68&gt;0,IF(J68&lt;1,"Pólizas sin primas",""),""))</f>
        <v/>
      </c>
    </row>
    <row r="69" spans="1:32" x14ac:dyDescent="0.3">
      <c r="A69" s="9">
        <f>+A68+1</f>
        <v>58</v>
      </c>
      <c r="B69" s="6" t="s">
        <v>195</v>
      </c>
      <c r="C69" s="212"/>
      <c r="D69" s="212"/>
      <c r="E69" s="212"/>
      <c r="F69" s="212"/>
      <c r="G69" s="212"/>
      <c r="H69" s="209">
        <f t="shared" si="128"/>
        <v>0</v>
      </c>
      <c r="I69" s="212"/>
      <c r="J69" s="94"/>
      <c r="K69" s="95"/>
      <c r="L69" s="87">
        <f t="shared" si="129"/>
        <v>0</v>
      </c>
      <c r="M69" s="94"/>
      <c r="N69" s="95"/>
      <c r="O69" s="248"/>
      <c r="P69" s="94"/>
      <c r="Q69" s="94"/>
      <c r="R69" s="95"/>
      <c r="S69" s="87">
        <f t="shared" si="130"/>
        <v>0</v>
      </c>
      <c r="T69" s="229"/>
      <c r="U69" s="94"/>
      <c r="V69" s="94"/>
      <c r="W69" s="95"/>
      <c r="X69" s="87">
        <f t="shared" si="131"/>
        <v>0</v>
      </c>
      <c r="Y69" s="229"/>
      <c r="Z69" s="123">
        <f t="shared" si="132"/>
        <v>0</v>
      </c>
      <c r="AA69" s="123">
        <f t="shared" si="133"/>
        <v>0</v>
      </c>
      <c r="AB69" s="124">
        <f t="shared" si="134"/>
        <v>0</v>
      </c>
      <c r="AC69" s="87">
        <f t="shared" si="135"/>
        <v>0</v>
      </c>
      <c r="AD69" s="87">
        <f t="shared" si="136"/>
        <v>0</v>
      </c>
      <c r="AE69" s="64" t="str">
        <f t="shared" si="137"/>
        <v/>
      </c>
      <c r="AF69" s="65" t="str">
        <f t="shared" si="138"/>
        <v/>
      </c>
    </row>
    <row r="70" spans="1:32" ht="15" thickBot="1" x14ac:dyDescent="0.35">
      <c r="A70" s="9">
        <f>+A69+1</f>
        <v>59</v>
      </c>
      <c r="B70" s="6" t="s">
        <v>190</v>
      </c>
      <c r="C70" s="212"/>
      <c r="D70" s="212"/>
      <c r="E70" s="212"/>
      <c r="F70" s="212"/>
      <c r="G70" s="212"/>
      <c r="H70" s="213">
        <f t="shared" si="13"/>
        <v>0</v>
      </c>
      <c r="I70" s="212"/>
      <c r="J70" s="94"/>
      <c r="K70" s="95"/>
      <c r="L70" s="96">
        <f t="shared" si="14"/>
        <v>0</v>
      </c>
      <c r="M70" s="94"/>
      <c r="N70" s="95"/>
      <c r="O70" s="248"/>
      <c r="P70" s="94"/>
      <c r="Q70" s="94"/>
      <c r="R70" s="95"/>
      <c r="S70" s="96">
        <f t="shared" si="15"/>
        <v>0</v>
      </c>
      <c r="T70" s="229"/>
      <c r="U70" s="94"/>
      <c r="V70" s="94"/>
      <c r="W70" s="95"/>
      <c r="X70" s="96">
        <f t="shared" si="16"/>
        <v>0</v>
      </c>
      <c r="Y70" s="229"/>
      <c r="Z70" s="125">
        <f>+U70</f>
        <v>0</v>
      </c>
      <c r="AA70" s="125">
        <f>+S70</f>
        <v>0</v>
      </c>
      <c r="AB70" s="126">
        <f>+W70</f>
        <v>0</v>
      </c>
      <c r="AC70" s="96">
        <f t="shared" si="17"/>
        <v>0</v>
      </c>
      <c r="AD70" s="96">
        <f t="shared" si="49"/>
        <v>0</v>
      </c>
      <c r="AE70" s="72" t="str">
        <f t="shared" ref="AE70" si="139">IF(I70&lt;H70,"Póliza &lt; Asegurados",IF(I70&gt;0,IF(H70=0,"Asegurados sin pólizas",""),""))</f>
        <v/>
      </c>
      <c r="AF70" s="73" t="str">
        <f t="shared" ref="AF70" si="140">IF(J70&gt;0,IF(H70&lt;1,"Primas sin pólizas",""),IF(H70&gt;0,IF(J70&lt;1,"Pólizas sin primas",""),""))</f>
        <v/>
      </c>
    </row>
    <row r="71" spans="1:32" s="2" customFormat="1" ht="15.6" thickTop="1" thickBot="1" x14ac:dyDescent="0.35">
      <c r="A71" s="7">
        <f t="shared" si="90"/>
        <v>60</v>
      </c>
      <c r="B71" s="3" t="s">
        <v>138</v>
      </c>
      <c r="C71" s="214">
        <f>+C13+C16+C20+C23+C26+C30+C31+C32+C33+C34+C37+C41+C44+C47+C54+C62+C63</f>
        <v>0</v>
      </c>
      <c r="D71" s="214">
        <f>+D13+D16+D20+D23+D26+D30+D31+D32+D33+D34+D37+D41+D44+D47+D54+D62+D63</f>
        <v>0</v>
      </c>
      <c r="E71" s="214">
        <f>+E13+E16+E20+E23+E26+E30+E31+E32+E33+E34+E37+E41+E44+E47+E54+E62+E63</f>
        <v>0</v>
      </c>
      <c r="F71" s="214">
        <f>+F13+F16+F20+F23+F26+F30+F31+F32+F33+F34+F37+F41+F44+F47+F54+F62+F63</f>
        <v>0</v>
      </c>
      <c r="G71" s="214">
        <f>+G13+G16+G20+G23+G26+G30+G31+G32+G33+G34+G37+G41+G44+G47+G54+G62+G63</f>
        <v>0</v>
      </c>
      <c r="H71" s="214">
        <f>+C71+D71+E71-F71-G71</f>
        <v>0</v>
      </c>
      <c r="I71" s="214">
        <f>+I13+I16+I20+I23+I26+I30+I31+I32+I33+I34+I37+I41+I44+I47+I54+I62+I63</f>
        <v>0</v>
      </c>
      <c r="J71" s="97">
        <f>+J13+J16+J20+J23+J26+J30+J31+J32+J33+J34+J37+J41+J44+J47+J54+J62+J63</f>
        <v>0</v>
      </c>
      <c r="K71" s="98">
        <f>+K13+K16+K20+K23+K26+K30+K31+K32+K33+K34+K37+K41+K44+K47+K54+K62+K63</f>
        <v>0</v>
      </c>
      <c r="L71" s="99">
        <f t="shared" si="14"/>
        <v>0</v>
      </c>
      <c r="M71" s="97">
        <f t="shared" ref="M71:R71" si="141">+M13+M16+M20+M23+M26+M30+M31+M32+M33+M34+M37+M41+M44+M47+M54+M62+M63</f>
        <v>0</v>
      </c>
      <c r="N71" s="98">
        <f t="shared" si="141"/>
        <v>0</v>
      </c>
      <c r="O71" s="249">
        <f t="shared" si="141"/>
        <v>0</v>
      </c>
      <c r="P71" s="97">
        <f t="shared" si="141"/>
        <v>0</v>
      </c>
      <c r="Q71" s="97">
        <f t="shared" si="141"/>
        <v>0</v>
      </c>
      <c r="R71" s="98">
        <f t="shared" si="141"/>
        <v>0</v>
      </c>
      <c r="S71" s="99">
        <f>SUM(P71:R71)</f>
        <v>0</v>
      </c>
      <c r="T71" s="230">
        <f>+T13+T16+T20+T23+T26+T30+T31+T32+T33+T34+T37+T41+T44+T47+T54+T62+T63</f>
        <v>0</v>
      </c>
      <c r="U71" s="97">
        <f>+U13+U16+U20+U23+U26+U30+U31+U32+U33+U34+U37+U41+U44+U47+U54+U62+U63</f>
        <v>0</v>
      </c>
      <c r="V71" s="97">
        <f>+V13+V16+V20+V23+V26+V30+V31+V32+V33+V34+V37+V41+V44+V47+V54+V62+V63</f>
        <v>0</v>
      </c>
      <c r="W71" s="98">
        <f>+W13+W16+W20+W23+W26+W30+W31+W32+W33+W34+W37+W41+W44+W47+W54+W62+W63</f>
        <v>0</v>
      </c>
      <c r="X71" s="99">
        <f t="shared" si="16"/>
        <v>0</v>
      </c>
      <c r="Y71" s="230">
        <f>+Y13+Y16+Y20+Y23+Y26+Y30+Y31+Y32+Y33+Y34+Y37+Y41+Y44+Y47+Y54+Y62+Y63</f>
        <v>0</v>
      </c>
      <c r="Z71" s="97">
        <f>+Z13+Z16+Z20+Z23+Z26+Z30+Z31+Z32+Z33+Z34+Z37+Z41+Z44+Z47+Z54+Z62+Z63</f>
        <v>0</v>
      </c>
      <c r="AA71" s="97">
        <f>+AA13+AA16+AA20+AA23+AA26+AA30+AA31+AA32+AA33+AA34+AA37+AA41+AA44+AA47+AA54+AA62+AA63</f>
        <v>0</v>
      </c>
      <c r="AB71" s="98">
        <f>+AB13+AB16+AB20+AB23+AB26+AB30+AB31+AB32+AB33+AB34+AB37+AB41+AB44+AB47+AB54+AB62+AB63</f>
        <v>0</v>
      </c>
      <c r="AC71" s="99">
        <f t="shared" si="17"/>
        <v>0</v>
      </c>
      <c r="AD71" s="99">
        <f t="shared" si="49"/>
        <v>0</v>
      </c>
      <c r="AE71" s="70"/>
      <c r="AF71" s="71"/>
    </row>
    <row r="72" spans="1:32" ht="15" thickTop="1" x14ac:dyDescent="0.3">
      <c r="L72"/>
      <c r="P72"/>
      <c r="Q72"/>
      <c r="R72"/>
      <c r="S72"/>
      <c r="U72"/>
      <c r="V72"/>
      <c r="W72"/>
      <c r="X72"/>
      <c r="Z72"/>
      <c r="AA72"/>
      <c r="AB72"/>
      <c r="AC72"/>
      <c r="AD72"/>
    </row>
    <row r="73" spans="1:32" x14ac:dyDescent="0.3">
      <c r="L73"/>
      <c r="P73"/>
      <c r="Q73"/>
      <c r="R73"/>
      <c r="S73"/>
      <c r="U73"/>
      <c r="V73"/>
      <c r="W73"/>
      <c r="X73"/>
      <c r="Z73"/>
      <c r="AA73"/>
      <c r="AB73"/>
      <c r="AC73"/>
      <c r="AD73"/>
    </row>
    <row r="74" spans="1:32" x14ac:dyDescent="0.3">
      <c r="L74"/>
      <c r="P74"/>
      <c r="Q74"/>
      <c r="R74"/>
      <c r="S74"/>
      <c r="U74"/>
      <c r="V74"/>
      <c r="W74"/>
      <c r="X74"/>
      <c r="Z74"/>
      <c r="AA74"/>
      <c r="AB74"/>
      <c r="AC74"/>
      <c r="AD74"/>
    </row>
    <row r="75" spans="1:32" x14ac:dyDescent="0.3">
      <c r="L75"/>
      <c r="P75"/>
      <c r="Q75"/>
      <c r="R75"/>
      <c r="S75"/>
      <c r="U75"/>
      <c r="V75"/>
      <c r="W75"/>
      <c r="X75"/>
      <c r="Z75"/>
      <c r="AA75"/>
      <c r="AB75"/>
      <c r="AC75"/>
      <c r="AD75"/>
    </row>
    <row r="76" spans="1:32" x14ac:dyDescent="0.3">
      <c r="L76"/>
      <c r="P76"/>
      <c r="Q76"/>
      <c r="R76"/>
      <c r="S76"/>
      <c r="U76"/>
      <c r="V76"/>
      <c r="W76"/>
      <c r="X76"/>
      <c r="Z76"/>
      <c r="AA76"/>
      <c r="AB76"/>
      <c r="AC76"/>
      <c r="AD76"/>
    </row>
  </sheetData>
  <sheetProtection algorithmName="SHA-512" hashValue="7zJuptE5eHSy2hqZ7PZgevX2LLoVnCNJhMU4SpfnALti8tYDVn7OChgfXVty8GXqdsmqYgHooTt/jVuUnywsQw==" saltValue="yKHOKILvUZIt0q46pdfplg==" spinCount="100000" sheet="1" objects="1" scenarios="1"/>
  <pageMargins left="0.59055118110236227" right="0.59055118110236227" top="0.47244094488188981" bottom="0.55118110236220474" header="0.31496062992125984" footer="0.31496062992125984"/>
  <pageSetup paperSize="5" scale="48" fitToWidth="0" orientation="landscape" r:id="rId1"/>
  <headerFooter>
    <oddFooter>&amp;C&amp;P / &amp;N&amp;R&amp;D &amp;T</oddFooter>
  </headerFooter>
  <colBreaks count="1" manualBreakCount="1">
    <brk id="19" min="11" max="70" man="1"/>
  </colBreaks>
  <ignoredErrors>
    <ignoredError sqref="L13 S13:S23 X13:X23 X70:X71 S70:S71 L70:L71 H70:H71 H47:H52 L47:L52 S47:S52 X47:X52 H13 L18:L23 Z70:AB71 Z16:Z43 AA14:AB41 H16:H43 L26:L43 S26:S43 X26:X43 Z61:AB64 H61:H64 L61:L64 S61:S64 X61:X64 AB42:AB43 X54:X56 S54:S56 L54:L56 H54:H56 Z47:AB56 X58:X59 S58:S59 L58:L59 H58:H59 Z58:AB59" formula="1"/>
    <ignoredError sqref="AD14:AD15" unlockedFormula="1"/>
    <ignoredError sqref="AD16:AD23 AD70:AD71 AD26:AD43 AD48:AD52 AD61:AD64 AD54:AD56 AD58:AD59" formula="1" unlockedFormula="1"/>
    <ignoredError sqref="L14:L17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C1FBF-1928-4AD9-8BCB-F782F3140494}">
  <sheetPr>
    <pageSetUpPr fitToPage="1"/>
  </sheetPr>
  <dimension ref="A1:AI76"/>
  <sheetViews>
    <sheetView showGridLines="0" zoomScale="80" zoomScaleNormal="80" zoomScalePageLayoutView="115" workbookViewId="0">
      <pane xSplit="2" ySplit="11" topLeftCell="M38" activePane="bottomRight" state="frozen"/>
      <selection activeCell="B12" sqref="B12"/>
      <selection pane="topRight" activeCell="B12" sqref="B12"/>
      <selection pane="bottomLeft" activeCell="B12" sqref="B12"/>
      <selection pane="bottomRight" activeCell="S63" sqref="S63"/>
    </sheetView>
  </sheetViews>
  <sheetFormatPr baseColWidth="10" defaultColWidth="11.44140625" defaultRowHeight="14.4" x14ac:dyDescent="0.3"/>
  <cols>
    <col min="1" max="1" width="5" customWidth="1"/>
    <col min="2" max="2" width="35.5546875" customWidth="1"/>
    <col min="3" max="3" width="14.44140625" customWidth="1"/>
    <col min="4" max="9" width="14.109375" customWidth="1"/>
    <col min="10" max="11" width="16.44140625" customWidth="1"/>
    <col min="12" max="12" width="16.44140625" style="2" customWidth="1"/>
    <col min="13" max="14" width="16.44140625" customWidth="1"/>
    <col min="16" max="19" width="16.44140625" style="2" customWidth="1"/>
    <col min="21" max="23" width="19.109375" style="2" customWidth="1"/>
    <col min="24" max="24" width="15.88671875" style="2" bestFit="1" customWidth="1"/>
    <col min="26" max="28" width="19.109375" style="2" customWidth="1"/>
    <col min="29" max="30" width="15.88671875" style="2" bestFit="1" customWidth="1"/>
    <col min="31" max="31" width="23.109375" style="50" customWidth="1"/>
    <col min="32" max="32" width="17.6640625" customWidth="1"/>
    <col min="33" max="33" width="16.33203125" customWidth="1"/>
  </cols>
  <sheetData>
    <row r="1" spans="1:32" ht="18" x14ac:dyDescent="0.3">
      <c r="B1" s="303" t="s">
        <v>0</v>
      </c>
      <c r="D1" s="268"/>
      <c r="E1" s="268"/>
      <c r="F1" s="268"/>
      <c r="G1" s="268"/>
      <c r="H1" s="268"/>
      <c r="I1" s="268"/>
      <c r="J1" s="268"/>
      <c r="K1" s="269"/>
      <c r="L1" s="268"/>
      <c r="M1" s="268"/>
      <c r="N1" s="269"/>
      <c r="O1" s="269"/>
      <c r="P1" s="268"/>
      <c r="Q1" s="268"/>
      <c r="R1" s="268"/>
      <c r="S1" s="268"/>
      <c r="T1" s="269"/>
      <c r="U1" s="268"/>
      <c r="V1" s="268"/>
      <c r="W1" s="268"/>
      <c r="X1" s="268"/>
      <c r="Y1" s="269"/>
      <c r="Z1" s="268"/>
      <c r="AA1" s="268"/>
      <c r="AB1" s="268"/>
      <c r="AC1" s="268"/>
      <c r="AD1" s="268"/>
      <c r="AE1" s="270"/>
      <c r="AF1" s="269"/>
    </row>
    <row r="2" spans="1:32" ht="15.6" x14ac:dyDescent="0.3">
      <c r="B2" s="306" t="s">
        <v>1</v>
      </c>
      <c r="D2" s="268"/>
      <c r="E2" s="268"/>
      <c r="F2" s="268"/>
      <c r="G2" s="268"/>
      <c r="H2" s="268"/>
      <c r="I2" s="268"/>
      <c r="J2" s="268"/>
      <c r="K2" s="269"/>
      <c r="L2" s="268"/>
      <c r="M2" s="268"/>
      <c r="N2" s="269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2" ht="15.6" x14ac:dyDescent="0.3">
      <c r="B3" s="310" t="s">
        <v>182</v>
      </c>
      <c r="D3" s="268"/>
      <c r="E3" s="268"/>
      <c r="F3" s="268"/>
      <c r="G3" s="268"/>
      <c r="H3" s="268"/>
      <c r="I3" s="268"/>
      <c r="J3" s="268"/>
      <c r="K3" s="269"/>
      <c r="L3" s="268"/>
      <c r="M3" s="268"/>
      <c r="N3" s="269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2" ht="15.6" x14ac:dyDescent="0.3">
      <c r="B4" s="309" t="str">
        <f>+Exterior!B4</f>
        <v>AL 31 DE ENERO DE 2026</v>
      </c>
      <c r="D4" s="268"/>
      <c r="E4" s="268"/>
      <c r="F4" s="268"/>
      <c r="G4" s="268"/>
      <c r="H4" s="268"/>
      <c r="I4" s="268"/>
      <c r="J4" s="268"/>
      <c r="K4" s="269"/>
      <c r="L4" s="271"/>
      <c r="M4" s="268"/>
      <c r="N4" s="269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</row>
    <row r="5" spans="1:32" x14ac:dyDescent="0.3">
      <c r="C5" s="276"/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6" x14ac:dyDescent="0.3">
      <c r="B6" s="334" t="s">
        <v>4</v>
      </c>
      <c r="C6" s="280" t="str">
        <f>+Local!C6</f>
        <v>Nombre de la Compañía</v>
      </c>
      <c r="D6" s="280"/>
      <c r="E6" s="280"/>
      <c r="F6" s="280"/>
      <c r="G6" s="280"/>
      <c r="H6" s="280"/>
      <c r="I6" s="280"/>
      <c r="L6" s="274"/>
      <c r="Q6" s="2" t="s">
        <v>3</v>
      </c>
    </row>
    <row r="7" spans="1:32" ht="15.6" x14ac:dyDescent="0.3">
      <c r="B7" s="334" t="s">
        <v>5</v>
      </c>
      <c r="C7" s="280" t="str">
        <f>+Local!C7</f>
        <v>XXXX-XXXX-XXXX</v>
      </c>
      <c r="D7" s="280"/>
      <c r="E7" s="280"/>
      <c r="F7" s="280"/>
      <c r="G7" s="280"/>
      <c r="H7" s="280"/>
      <c r="I7" s="280"/>
      <c r="S7" s="2" t="s">
        <v>3</v>
      </c>
    </row>
    <row r="8" spans="1:32" ht="16.2" thickBot="1" x14ac:dyDescent="0.35">
      <c r="B8" s="334" t="s">
        <v>167</v>
      </c>
      <c r="C8" s="293">
        <f>+Local!C8</f>
        <v>46053</v>
      </c>
    </row>
    <row r="9" spans="1:32" s="37" customFormat="1" ht="18.600000000000001" thickTop="1" x14ac:dyDescent="0.3">
      <c r="A9" s="34"/>
      <c r="B9" s="35"/>
      <c r="C9" s="51" t="s">
        <v>84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135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57.6" x14ac:dyDescent="0.3">
      <c r="A10" s="17"/>
      <c r="B10" s="55" t="s">
        <v>9</v>
      </c>
      <c r="C10" s="18" t="s">
        <v>78</v>
      </c>
      <c r="D10" s="18" t="s">
        <v>79</v>
      </c>
      <c r="E10" s="18" t="s">
        <v>80</v>
      </c>
      <c r="F10" s="18" t="s">
        <v>85</v>
      </c>
      <c r="G10" s="18" t="s">
        <v>82</v>
      </c>
      <c r="H10" s="18" t="s">
        <v>83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136</v>
      </c>
      <c r="N10" s="239" t="s">
        <v>137</v>
      </c>
      <c r="O10" s="242" t="s">
        <v>86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87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88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383" t="s">
        <v>74</v>
      </c>
      <c r="AE10" s="60" t="s">
        <v>21</v>
      </c>
      <c r="AF10" s="61"/>
    </row>
    <row r="11" spans="1:32" ht="16.2" thickBot="1" x14ac:dyDescent="0.35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/>
      <c r="K11" s="113"/>
      <c r="L11" s="114"/>
      <c r="M11" s="240"/>
      <c r="N11" s="241"/>
      <c r="O11" s="243"/>
      <c r="P11" s="115"/>
      <c r="Q11" s="115"/>
      <c r="R11" s="116"/>
      <c r="S11" s="117"/>
      <c r="T11" s="118"/>
      <c r="U11" s="119"/>
      <c r="V11" s="119"/>
      <c r="W11" s="120"/>
      <c r="X11" s="121"/>
      <c r="Y11" s="122"/>
      <c r="Z11" s="108"/>
      <c r="AA11" s="108"/>
      <c r="AB11" s="109"/>
      <c r="AC11" s="110"/>
      <c r="AD11" s="111"/>
      <c r="AE11" s="66" t="s">
        <v>23</v>
      </c>
      <c r="AF11" s="67" t="s">
        <v>24</v>
      </c>
    </row>
    <row r="12" spans="1:32" s="2" customFormat="1" ht="15" thickTop="1" x14ac:dyDescent="0.3">
      <c r="A12" s="10">
        <v>1</v>
      </c>
      <c r="B12" s="1" t="s">
        <v>176</v>
      </c>
      <c r="C12" s="30"/>
      <c r="D12" s="30"/>
      <c r="E12" s="30"/>
      <c r="F12" s="30"/>
      <c r="G12" s="30"/>
      <c r="H12" s="30"/>
      <c r="I12" s="30"/>
      <c r="J12" s="31"/>
      <c r="K12" s="31"/>
      <c r="L12" s="29"/>
      <c r="M12" s="31"/>
      <c r="N12" s="33"/>
      <c r="O12" s="244"/>
      <c r="P12" s="31"/>
      <c r="Q12" s="31"/>
      <c r="R12" s="33"/>
      <c r="S12" s="29"/>
      <c r="T12" s="32"/>
      <c r="U12" s="31"/>
      <c r="V12" s="31"/>
      <c r="W12" s="33"/>
      <c r="X12" s="29"/>
      <c r="Y12" s="32"/>
      <c r="Z12" s="31"/>
      <c r="AA12" s="31"/>
      <c r="AB12" s="33"/>
      <c r="AC12" s="29"/>
      <c r="AD12" s="29"/>
      <c r="AE12" s="62"/>
      <c r="AF12" s="63"/>
    </row>
    <row r="13" spans="1:32" s="2" customFormat="1" x14ac:dyDescent="0.3">
      <c r="A13" s="8">
        <f>+A12+1</f>
        <v>2</v>
      </c>
      <c r="B13" s="4" t="s">
        <v>26</v>
      </c>
      <c r="C13" s="207">
        <f>+Local!C13+Exterior!C13</f>
        <v>0</v>
      </c>
      <c r="D13" s="207">
        <f>+Local!D13+Exterior!D13</f>
        <v>0</v>
      </c>
      <c r="E13" s="207">
        <f>+Local!E13+Exterior!E13</f>
        <v>0</v>
      </c>
      <c r="F13" s="207">
        <f>+Local!F13+Exterior!F13</f>
        <v>0</v>
      </c>
      <c r="G13" s="207">
        <f>+Local!G13+Exterior!G13</f>
        <v>0</v>
      </c>
      <c r="H13" s="207">
        <f>+Local!H13+Exterior!H13</f>
        <v>0</v>
      </c>
      <c r="I13" s="207">
        <f>+Local!I13+Exterior!I13</f>
        <v>0</v>
      </c>
      <c r="J13" s="131">
        <f>+Local!J13+Exterior!J13</f>
        <v>0</v>
      </c>
      <c r="K13" s="132">
        <f>+Local!K13+Exterior!K13</f>
        <v>0</v>
      </c>
      <c r="L13" s="84">
        <f>+Local!L13+Exterior!L13</f>
        <v>0</v>
      </c>
      <c r="M13" s="131">
        <f>+Local!M13+Exterior!M13</f>
        <v>0</v>
      </c>
      <c r="N13" s="132">
        <f>+Local!N13+Exterior!N13</f>
        <v>0</v>
      </c>
      <c r="O13" s="245">
        <f>+Local!O13+Exterior!O13</f>
        <v>0</v>
      </c>
      <c r="P13" s="131">
        <f>+Local!P13+Exterior!P13</f>
        <v>0</v>
      </c>
      <c r="Q13" s="131">
        <f>+Local!Q13+Exterior!Q13</f>
        <v>0</v>
      </c>
      <c r="R13" s="132">
        <f>+Local!R13+Exterior!R13</f>
        <v>0</v>
      </c>
      <c r="S13" s="84">
        <f>+Local!S13+Exterior!S13</f>
        <v>0</v>
      </c>
      <c r="T13" s="226">
        <f>+Local!T13+Exterior!T13</f>
        <v>0</v>
      </c>
      <c r="U13" s="131">
        <f>+Local!U13+Exterior!U13</f>
        <v>0</v>
      </c>
      <c r="V13" s="131">
        <f>+Local!V13+Exterior!V13</f>
        <v>0</v>
      </c>
      <c r="W13" s="132">
        <f>+Local!W13+Exterior!W13</f>
        <v>0</v>
      </c>
      <c r="X13" s="84">
        <f>+Local!X13+Exterior!X13</f>
        <v>0</v>
      </c>
      <c r="Y13" s="226">
        <f>+Local!Y13+Exterior!Y13</f>
        <v>0</v>
      </c>
      <c r="Z13" s="131">
        <f>+Local!Z13+Exterior!Z13</f>
        <v>0</v>
      </c>
      <c r="AA13" s="131">
        <f>+Local!AA13+Exterior!AA13</f>
        <v>0</v>
      </c>
      <c r="AB13" s="132">
        <f>+Local!AB13+Exterior!AB13</f>
        <v>0</v>
      </c>
      <c r="AC13" s="84">
        <f>+Local!AC13+Exterior!AC13</f>
        <v>0</v>
      </c>
      <c r="AD13" s="84">
        <f>+Local!AD13+Exterior!AD13</f>
        <v>0</v>
      </c>
      <c r="AE13" s="64" t="str">
        <f>IF(I13&lt;H13,"Póliza &lt; Asegurados",IF(I13&gt;0,IF(H13=0,"Asegurados sin pólizas",""),""))</f>
        <v/>
      </c>
      <c r="AF13" s="65" t="str">
        <f t="shared" ref="AF13:AF19" si="0">IF(J13&gt;0,IF(H13&lt;1,"Primas sin pólizas",""),IF(H13&gt;0,IF(J13&lt;1,"Pólizas sin primas",""),""))</f>
        <v/>
      </c>
    </row>
    <row r="14" spans="1:32" x14ac:dyDescent="0.3">
      <c r="A14" s="8">
        <f t="shared" ref="A14:A44" si="1">+A13+1</f>
        <v>3</v>
      </c>
      <c r="B14" s="5" t="s">
        <v>27</v>
      </c>
      <c r="C14" s="209">
        <f>+Local!C14+Exterior!C14</f>
        <v>0</v>
      </c>
      <c r="D14" s="209">
        <f>+Local!D14+Exterior!D14</f>
        <v>0</v>
      </c>
      <c r="E14" s="209">
        <f>+Local!E14+Exterior!E14</f>
        <v>0</v>
      </c>
      <c r="F14" s="209">
        <f>+Local!F14+Exterior!F14</f>
        <v>0</v>
      </c>
      <c r="G14" s="209">
        <f>+Local!G14+Exterior!G14</f>
        <v>0</v>
      </c>
      <c r="H14" s="209">
        <f>+Local!H14+Exterior!H14</f>
        <v>0</v>
      </c>
      <c r="I14" s="209">
        <f>+Local!I14+Exterior!I14</f>
        <v>0</v>
      </c>
      <c r="J14" s="123">
        <f>+Local!J14+Exterior!J14</f>
        <v>0</v>
      </c>
      <c r="K14" s="124">
        <f>+Local!K14+Exterior!K14</f>
        <v>0</v>
      </c>
      <c r="L14" s="87">
        <f>+Local!L14+Exterior!L14</f>
        <v>0</v>
      </c>
      <c r="M14" s="123">
        <f>+Local!M14+Exterior!M14</f>
        <v>0</v>
      </c>
      <c r="N14" s="124">
        <f>+Local!N14+Exterior!N14</f>
        <v>0</v>
      </c>
      <c r="O14" s="354">
        <f>+Local!O14+Exterior!O14</f>
        <v>0</v>
      </c>
      <c r="P14" s="123">
        <f>+Local!P14+Exterior!P14</f>
        <v>0</v>
      </c>
      <c r="Q14" s="123">
        <f>+Local!Q14+Exterior!Q14</f>
        <v>0</v>
      </c>
      <c r="R14" s="124">
        <f>+Local!R14+Exterior!R14</f>
        <v>0</v>
      </c>
      <c r="S14" s="87">
        <f>+Local!S14+Exterior!S14</f>
        <v>0</v>
      </c>
      <c r="T14" s="355">
        <f>+Local!T14+Exterior!T14</f>
        <v>0</v>
      </c>
      <c r="U14" s="123">
        <f>+Local!U14+Exterior!U14</f>
        <v>0</v>
      </c>
      <c r="V14" s="123">
        <f>+Local!V14+Exterior!V14</f>
        <v>0</v>
      </c>
      <c r="W14" s="124">
        <f>+Local!W14+Exterior!W14</f>
        <v>0</v>
      </c>
      <c r="X14" s="87">
        <f>+Local!X14+Exterior!X14</f>
        <v>0</v>
      </c>
      <c r="Y14" s="355">
        <f>+Local!Y14+Exterior!Y14</f>
        <v>0</v>
      </c>
      <c r="Z14" s="123">
        <f>+Local!Z14+Exterior!Z14</f>
        <v>0</v>
      </c>
      <c r="AA14" s="123">
        <f>+Local!AA14+Exterior!AA14</f>
        <v>0</v>
      </c>
      <c r="AB14" s="124">
        <f>+Local!AB14+Exterior!AB14</f>
        <v>0</v>
      </c>
      <c r="AC14" s="87">
        <f>+Local!AC14+Exterior!AC14</f>
        <v>0</v>
      </c>
      <c r="AD14" s="87">
        <f>+Local!AD14+Exterior!AD14</f>
        <v>0</v>
      </c>
      <c r="AE14" s="64" t="str">
        <f t="shared" ref="AE14:AE19" si="2">IF(I14&lt;H14,"Póliza &lt; Asegurados",IF(I14&gt;0,IF(H14=0,"Asegurados sin pólizas",""),""))</f>
        <v/>
      </c>
      <c r="AF14" s="65" t="str">
        <f t="shared" si="0"/>
        <v/>
      </c>
    </row>
    <row r="15" spans="1:32" x14ac:dyDescent="0.3">
      <c r="A15" s="8">
        <f t="shared" si="1"/>
        <v>4</v>
      </c>
      <c r="B15" s="5" t="s">
        <v>28</v>
      </c>
      <c r="C15" s="209">
        <f>+Local!C15+Exterior!C15</f>
        <v>0</v>
      </c>
      <c r="D15" s="209">
        <f>+Local!D15+Exterior!D15</f>
        <v>0</v>
      </c>
      <c r="E15" s="209">
        <f>+Local!E15+Exterior!E15</f>
        <v>0</v>
      </c>
      <c r="F15" s="209">
        <f>+Local!F15+Exterior!F15</f>
        <v>0</v>
      </c>
      <c r="G15" s="209">
        <f>+Local!G15+Exterior!G15</f>
        <v>0</v>
      </c>
      <c r="H15" s="209">
        <f>+Local!H15+Exterior!H15</f>
        <v>0</v>
      </c>
      <c r="I15" s="209">
        <f>+Local!I15+Exterior!I15</f>
        <v>0</v>
      </c>
      <c r="J15" s="123">
        <f>+Local!J15+Exterior!J15</f>
        <v>0</v>
      </c>
      <c r="K15" s="124">
        <f>+Local!K15+Exterior!K15</f>
        <v>0</v>
      </c>
      <c r="L15" s="87">
        <f>+Local!L15+Exterior!L15</f>
        <v>0</v>
      </c>
      <c r="M15" s="123">
        <f>+Local!M15+Exterior!M15</f>
        <v>0</v>
      </c>
      <c r="N15" s="124">
        <f>+Local!N15+Exterior!N15</f>
        <v>0</v>
      </c>
      <c r="O15" s="354">
        <f>+Local!O15+Exterior!O15</f>
        <v>0</v>
      </c>
      <c r="P15" s="123">
        <f>+Local!P15+Exterior!P15</f>
        <v>0</v>
      </c>
      <c r="Q15" s="123">
        <f>+Local!Q15+Exterior!Q15</f>
        <v>0</v>
      </c>
      <c r="R15" s="124">
        <f>+Local!R15+Exterior!R15</f>
        <v>0</v>
      </c>
      <c r="S15" s="87">
        <f>+Local!S15+Exterior!S15</f>
        <v>0</v>
      </c>
      <c r="T15" s="355">
        <f>+Local!T15+Exterior!T15</f>
        <v>0</v>
      </c>
      <c r="U15" s="123">
        <f>+Local!U15+Exterior!U15</f>
        <v>0</v>
      </c>
      <c r="V15" s="123">
        <f>+Local!V15+Exterior!V15</f>
        <v>0</v>
      </c>
      <c r="W15" s="124">
        <f>+Local!W15+Exterior!W15</f>
        <v>0</v>
      </c>
      <c r="X15" s="87">
        <f>+Local!X15+Exterior!X15</f>
        <v>0</v>
      </c>
      <c r="Y15" s="355">
        <f>+Local!Y15+Exterior!Y15</f>
        <v>0</v>
      </c>
      <c r="Z15" s="123">
        <f>+Local!Z15+Exterior!Z15</f>
        <v>0</v>
      </c>
      <c r="AA15" s="123">
        <f>+Local!AA15+Exterior!AA15</f>
        <v>0</v>
      </c>
      <c r="AB15" s="124">
        <f>+Local!AB15+Exterior!AB15</f>
        <v>0</v>
      </c>
      <c r="AC15" s="87">
        <f>+Local!AC15+Exterior!AC15</f>
        <v>0</v>
      </c>
      <c r="AD15" s="87">
        <f>+Local!AD15+Exterior!AD15</f>
        <v>0</v>
      </c>
      <c r="AE15" s="64" t="str">
        <f t="shared" si="2"/>
        <v/>
      </c>
      <c r="AF15" s="65" t="str">
        <f t="shared" si="0"/>
        <v/>
      </c>
    </row>
    <row r="16" spans="1:32" s="2" customFormat="1" x14ac:dyDescent="0.3">
      <c r="A16" s="8">
        <f t="shared" si="1"/>
        <v>5</v>
      </c>
      <c r="B16" s="4" t="s">
        <v>29</v>
      </c>
      <c r="C16" s="207">
        <f>+Local!C16+Exterior!C16</f>
        <v>0</v>
      </c>
      <c r="D16" s="207">
        <f>+Local!D16+Exterior!D16</f>
        <v>0</v>
      </c>
      <c r="E16" s="207">
        <f>+Local!E16+Exterior!E16</f>
        <v>0</v>
      </c>
      <c r="F16" s="207">
        <f>+Local!F16+Exterior!F16</f>
        <v>0</v>
      </c>
      <c r="G16" s="207">
        <f>+Local!G16+Exterior!G16</f>
        <v>0</v>
      </c>
      <c r="H16" s="207">
        <f>+Local!H16+Exterior!H16</f>
        <v>0</v>
      </c>
      <c r="I16" s="207">
        <f>+Local!I16+Exterior!I16</f>
        <v>0</v>
      </c>
      <c r="J16" s="131">
        <f>+Local!J16+Exterior!J16</f>
        <v>0</v>
      </c>
      <c r="K16" s="132">
        <f>+Local!K16+Exterior!K16</f>
        <v>0</v>
      </c>
      <c r="L16" s="84">
        <f>+Local!L16+Exterior!L16</f>
        <v>0</v>
      </c>
      <c r="M16" s="131">
        <f>+Local!M16+Exterior!M16</f>
        <v>0</v>
      </c>
      <c r="N16" s="132">
        <f>+Local!N16+Exterior!N16</f>
        <v>0</v>
      </c>
      <c r="O16" s="245">
        <f>+Local!O16+Exterior!O16</f>
        <v>0</v>
      </c>
      <c r="P16" s="131">
        <f>+Local!P16+Exterior!P16</f>
        <v>0</v>
      </c>
      <c r="Q16" s="131">
        <f>+Local!Q16+Exterior!Q16</f>
        <v>0</v>
      </c>
      <c r="R16" s="132">
        <f>+Local!R16+Exterior!R16</f>
        <v>0</v>
      </c>
      <c r="S16" s="84">
        <f>+Local!S16+Exterior!S16</f>
        <v>0</v>
      </c>
      <c r="T16" s="226">
        <f>+Local!T16+Exterior!T16</f>
        <v>0</v>
      </c>
      <c r="U16" s="131">
        <f>+Local!U16+Exterior!U16</f>
        <v>0</v>
      </c>
      <c r="V16" s="131">
        <f>+Local!V16+Exterior!V16</f>
        <v>0</v>
      </c>
      <c r="W16" s="132">
        <f>+Local!W16+Exterior!W16</f>
        <v>0</v>
      </c>
      <c r="X16" s="84">
        <f>+Local!X16+Exterior!X16</f>
        <v>0</v>
      </c>
      <c r="Y16" s="226">
        <f>+Local!Y16+Exterior!Y16</f>
        <v>0</v>
      </c>
      <c r="Z16" s="131">
        <f>+Local!Z16+Exterior!Z16</f>
        <v>0</v>
      </c>
      <c r="AA16" s="131">
        <f>+Local!AA16+Exterior!AA16</f>
        <v>0</v>
      </c>
      <c r="AB16" s="132">
        <f>+Local!AB16+Exterior!AB16</f>
        <v>0</v>
      </c>
      <c r="AC16" s="84">
        <f>+Local!AC16+Exterior!AC16</f>
        <v>0</v>
      </c>
      <c r="AD16" s="84">
        <f>+Local!AD16+Exterior!AD16</f>
        <v>0</v>
      </c>
      <c r="AE16" s="64" t="str">
        <f t="shared" si="2"/>
        <v/>
      </c>
      <c r="AF16" s="65" t="str">
        <f t="shared" si="0"/>
        <v/>
      </c>
    </row>
    <row r="17" spans="1:32" x14ac:dyDescent="0.3">
      <c r="A17" s="8">
        <f t="shared" si="1"/>
        <v>6</v>
      </c>
      <c r="B17" s="5" t="s">
        <v>30</v>
      </c>
      <c r="C17" s="209">
        <f>+Local!C17+Exterior!C17</f>
        <v>0</v>
      </c>
      <c r="D17" s="209">
        <f>+Local!D17+Exterior!D17</f>
        <v>0</v>
      </c>
      <c r="E17" s="209">
        <f>+Local!E17+Exterior!E17</f>
        <v>0</v>
      </c>
      <c r="F17" s="209">
        <f>+Local!F17+Exterior!F17</f>
        <v>0</v>
      </c>
      <c r="G17" s="209">
        <f>+Local!G17+Exterior!G17</f>
        <v>0</v>
      </c>
      <c r="H17" s="209">
        <f>+Local!H17+Exterior!H17</f>
        <v>0</v>
      </c>
      <c r="I17" s="209">
        <f>+Local!I17+Exterior!I17</f>
        <v>0</v>
      </c>
      <c r="J17" s="123">
        <f>+Local!J17+Exterior!J17</f>
        <v>0</v>
      </c>
      <c r="K17" s="124">
        <f>+Local!K17+Exterior!K17</f>
        <v>0</v>
      </c>
      <c r="L17" s="87">
        <f>+Local!L17+Exterior!L17</f>
        <v>0</v>
      </c>
      <c r="M17" s="123">
        <f>+Local!M17+Exterior!M17</f>
        <v>0</v>
      </c>
      <c r="N17" s="124">
        <f>+Local!N17+Exterior!N17</f>
        <v>0</v>
      </c>
      <c r="O17" s="354">
        <f>+Local!O17+Exterior!O17</f>
        <v>0</v>
      </c>
      <c r="P17" s="123">
        <f>+Local!P17+Exterior!P17</f>
        <v>0</v>
      </c>
      <c r="Q17" s="123">
        <f>+Local!Q17+Exterior!Q17</f>
        <v>0</v>
      </c>
      <c r="R17" s="124">
        <f>+Local!R17+Exterior!R17</f>
        <v>0</v>
      </c>
      <c r="S17" s="87">
        <f>+Local!S17+Exterior!S17</f>
        <v>0</v>
      </c>
      <c r="T17" s="355">
        <f>+Local!T17+Exterior!T17</f>
        <v>0</v>
      </c>
      <c r="U17" s="123">
        <f>+Local!U17+Exterior!U17</f>
        <v>0</v>
      </c>
      <c r="V17" s="123">
        <f>+Local!V17+Exterior!V17</f>
        <v>0</v>
      </c>
      <c r="W17" s="124">
        <f>+Local!W17+Exterior!W17</f>
        <v>0</v>
      </c>
      <c r="X17" s="87">
        <f>+Local!X17+Exterior!X17</f>
        <v>0</v>
      </c>
      <c r="Y17" s="355">
        <f>+Local!Y17+Exterior!Y17</f>
        <v>0</v>
      </c>
      <c r="Z17" s="123">
        <f>+Local!Z17+Exterior!Z17</f>
        <v>0</v>
      </c>
      <c r="AA17" s="123">
        <f>+Local!AA17+Exterior!AA17</f>
        <v>0</v>
      </c>
      <c r="AB17" s="124">
        <f>+Local!AB17+Exterior!AB17</f>
        <v>0</v>
      </c>
      <c r="AC17" s="87">
        <f>+Local!AC17+Exterior!AC17</f>
        <v>0</v>
      </c>
      <c r="AD17" s="87">
        <f>+Local!AD17+Exterior!AD17</f>
        <v>0</v>
      </c>
      <c r="AE17" s="64" t="str">
        <f t="shared" si="2"/>
        <v/>
      </c>
      <c r="AF17" s="65" t="str">
        <f t="shared" si="0"/>
        <v/>
      </c>
    </row>
    <row r="18" spans="1:32" x14ac:dyDescent="0.3">
      <c r="A18" s="8">
        <f t="shared" si="1"/>
        <v>7</v>
      </c>
      <c r="B18" s="5" t="s">
        <v>31</v>
      </c>
      <c r="C18" s="209">
        <f>+Local!C18+Exterior!C18</f>
        <v>0</v>
      </c>
      <c r="D18" s="209">
        <f>+Local!D18+Exterior!D18</f>
        <v>0</v>
      </c>
      <c r="E18" s="209">
        <f>+Local!E18+Exterior!E18</f>
        <v>0</v>
      </c>
      <c r="F18" s="209">
        <f>+Local!F18+Exterior!F18</f>
        <v>0</v>
      </c>
      <c r="G18" s="209">
        <f>+Local!G18+Exterior!G18</f>
        <v>0</v>
      </c>
      <c r="H18" s="209">
        <f>+Local!H18+Exterior!H18</f>
        <v>0</v>
      </c>
      <c r="I18" s="209">
        <f>+Local!I18+Exterior!I18</f>
        <v>0</v>
      </c>
      <c r="J18" s="123">
        <f>+Local!J18+Exterior!J18</f>
        <v>0</v>
      </c>
      <c r="K18" s="124">
        <f>+Local!K18+Exterior!K18</f>
        <v>0</v>
      </c>
      <c r="L18" s="87">
        <f>+Local!L18+Exterior!L18</f>
        <v>0</v>
      </c>
      <c r="M18" s="123">
        <f>+Local!M18+Exterior!M18</f>
        <v>0</v>
      </c>
      <c r="N18" s="124">
        <f>+Local!N18+Exterior!N18</f>
        <v>0</v>
      </c>
      <c r="O18" s="354">
        <f>+Local!O18+Exterior!O18</f>
        <v>0</v>
      </c>
      <c r="P18" s="123">
        <f>+Local!P18+Exterior!P18</f>
        <v>0</v>
      </c>
      <c r="Q18" s="123">
        <f>+Local!Q18+Exterior!Q18</f>
        <v>0</v>
      </c>
      <c r="R18" s="124">
        <f>+Local!R18+Exterior!R18</f>
        <v>0</v>
      </c>
      <c r="S18" s="87">
        <f>+Local!S18+Exterior!S18</f>
        <v>0</v>
      </c>
      <c r="T18" s="355">
        <f>+Local!T18+Exterior!T18</f>
        <v>0</v>
      </c>
      <c r="U18" s="123">
        <f>+Local!U18+Exterior!U18</f>
        <v>0</v>
      </c>
      <c r="V18" s="123">
        <f>+Local!V18+Exterior!V18</f>
        <v>0</v>
      </c>
      <c r="W18" s="124">
        <f>+Local!W18+Exterior!W18</f>
        <v>0</v>
      </c>
      <c r="X18" s="87">
        <f>+Local!X18+Exterior!X18</f>
        <v>0</v>
      </c>
      <c r="Y18" s="355">
        <f>+Local!Y18+Exterior!Y18</f>
        <v>0</v>
      </c>
      <c r="Z18" s="123">
        <f>+Local!Z18+Exterior!Z18</f>
        <v>0</v>
      </c>
      <c r="AA18" s="123">
        <f>+Local!AA18+Exterior!AA18</f>
        <v>0</v>
      </c>
      <c r="AB18" s="124">
        <f>+Local!AB18+Exterior!AB18</f>
        <v>0</v>
      </c>
      <c r="AC18" s="87">
        <f>+Local!AC18+Exterior!AC18</f>
        <v>0</v>
      </c>
      <c r="AD18" s="87">
        <f>+Local!AD18+Exterior!AD18</f>
        <v>0</v>
      </c>
      <c r="AE18" s="64" t="str">
        <f t="shared" si="2"/>
        <v/>
      </c>
      <c r="AF18" s="65" t="str">
        <f t="shared" si="0"/>
        <v/>
      </c>
    </row>
    <row r="19" spans="1:32" x14ac:dyDescent="0.3">
      <c r="A19" s="8">
        <f t="shared" si="1"/>
        <v>8</v>
      </c>
      <c r="B19" s="5" t="s">
        <v>32</v>
      </c>
      <c r="C19" s="209">
        <f>+Local!C19+Exterior!C19</f>
        <v>0</v>
      </c>
      <c r="D19" s="209">
        <f>+Local!D19+Exterior!D19</f>
        <v>0</v>
      </c>
      <c r="E19" s="209">
        <f>+Local!E19+Exterior!E19</f>
        <v>0</v>
      </c>
      <c r="F19" s="209">
        <f>+Local!F19+Exterior!F19</f>
        <v>0</v>
      </c>
      <c r="G19" s="209">
        <f>+Local!G19+Exterior!G19</f>
        <v>0</v>
      </c>
      <c r="H19" s="209">
        <f>+Local!H19+Exterior!H19</f>
        <v>0</v>
      </c>
      <c r="I19" s="209">
        <f>+Local!I19+Exterior!I19</f>
        <v>0</v>
      </c>
      <c r="J19" s="123">
        <f>+Local!J19+Exterior!J19</f>
        <v>0</v>
      </c>
      <c r="K19" s="124">
        <f>+Local!K19+Exterior!K19</f>
        <v>0</v>
      </c>
      <c r="L19" s="87">
        <f>+Local!L19+Exterior!L19</f>
        <v>0</v>
      </c>
      <c r="M19" s="123">
        <f>+Local!M19+Exterior!M19</f>
        <v>0</v>
      </c>
      <c r="N19" s="124">
        <f>+Local!N19+Exterior!N19</f>
        <v>0</v>
      </c>
      <c r="O19" s="354">
        <f>+Local!O19+Exterior!O19</f>
        <v>0</v>
      </c>
      <c r="P19" s="123">
        <f>+Local!P19+Exterior!P19</f>
        <v>0</v>
      </c>
      <c r="Q19" s="123">
        <f>+Local!Q19+Exterior!Q19</f>
        <v>0</v>
      </c>
      <c r="R19" s="124">
        <f>+Local!R19+Exterior!R19</f>
        <v>0</v>
      </c>
      <c r="S19" s="87">
        <f>+Local!S19+Exterior!S19</f>
        <v>0</v>
      </c>
      <c r="T19" s="355">
        <f>+Local!T19+Exterior!T19</f>
        <v>0</v>
      </c>
      <c r="U19" s="123">
        <f>+Local!U19+Exterior!U19</f>
        <v>0</v>
      </c>
      <c r="V19" s="123">
        <f>+Local!V19+Exterior!V19</f>
        <v>0</v>
      </c>
      <c r="W19" s="124">
        <f>+Local!W19+Exterior!W19</f>
        <v>0</v>
      </c>
      <c r="X19" s="87">
        <f>+Local!X19+Exterior!X19</f>
        <v>0</v>
      </c>
      <c r="Y19" s="355">
        <f>+Local!Y19+Exterior!Y19</f>
        <v>0</v>
      </c>
      <c r="Z19" s="123">
        <f>+Local!Z19+Exterior!Z19</f>
        <v>0</v>
      </c>
      <c r="AA19" s="123">
        <f>+Local!AA19+Exterior!AA19</f>
        <v>0</v>
      </c>
      <c r="AB19" s="124">
        <f>+Local!AB19+Exterior!AB19</f>
        <v>0</v>
      </c>
      <c r="AC19" s="87">
        <f>+Local!AC19+Exterior!AC19</f>
        <v>0</v>
      </c>
      <c r="AD19" s="87">
        <f>+Local!AD19+Exterior!AD19</f>
        <v>0</v>
      </c>
      <c r="AE19" s="64" t="str">
        <f t="shared" si="2"/>
        <v/>
      </c>
      <c r="AF19" s="65" t="str">
        <f t="shared" si="0"/>
        <v/>
      </c>
    </row>
    <row r="20" spans="1:32" s="2" customFormat="1" x14ac:dyDescent="0.3">
      <c r="A20" s="8">
        <f t="shared" si="1"/>
        <v>9</v>
      </c>
      <c r="B20" s="4" t="s">
        <v>33</v>
      </c>
      <c r="C20" s="207">
        <f>+Local!C20+Exterior!C20</f>
        <v>0</v>
      </c>
      <c r="D20" s="207">
        <f>+Local!D20+Exterior!D20</f>
        <v>0</v>
      </c>
      <c r="E20" s="207">
        <f>+Local!E20+Exterior!E20</f>
        <v>0</v>
      </c>
      <c r="F20" s="207">
        <f>+Local!F20+Exterior!F20</f>
        <v>0</v>
      </c>
      <c r="G20" s="207">
        <f>+Local!G20+Exterior!G20</f>
        <v>0</v>
      </c>
      <c r="H20" s="207">
        <f>+Local!H20+Exterior!H20</f>
        <v>0</v>
      </c>
      <c r="I20" s="207">
        <f>+Local!I20+Exterior!I20</f>
        <v>0</v>
      </c>
      <c r="J20" s="131">
        <f>+Local!J20+Exterior!J20</f>
        <v>0</v>
      </c>
      <c r="K20" s="132">
        <f>+Local!K20+Exterior!K20</f>
        <v>0</v>
      </c>
      <c r="L20" s="84">
        <f>+Local!L20+Exterior!L20</f>
        <v>0</v>
      </c>
      <c r="M20" s="131">
        <f>+Local!M20+Exterior!M20</f>
        <v>0</v>
      </c>
      <c r="N20" s="132">
        <f>+Local!N20+Exterior!N20</f>
        <v>0</v>
      </c>
      <c r="O20" s="245">
        <f>+Local!O20+Exterior!O20</f>
        <v>0</v>
      </c>
      <c r="P20" s="131">
        <f>+Local!P20+Exterior!P20</f>
        <v>0</v>
      </c>
      <c r="Q20" s="131">
        <f>+Local!Q20+Exterior!Q20</f>
        <v>0</v>
      </c>
      <c r="R20" s="132">
        <f>+Local!R20+Exterior!R20</f>
        <v>0</v>
      </c>
      <c r="S20" s="84">
        <f>+Local!S20+Exterior!S20</f>
        <v>0</v>
      </c>
      <c r="T20" s="226">
        <f>+Local!T20+Exterior!T20</f>
        <v>0</v>
      </c>
      <c r="U20" s="131">
        <f>+Local!U20+Exterior!U20</f>
        <v>0</v>
      </c>
      <c r="V20" s="131">
        <f>+Local!V20+Exterior!V20</f>
        <v>0</v>
      </c>
      <c r="W20" s="132">
        <f>+Local!W20+Exterior!W20</f>
        <v>0</v>
      </c>
      <c r="X20" s="84">
        <f>+Local!X20+Exterior!X20</f>
        <v>0</v>
      </c>
      <c r="Y20" s="226">
        <f>+Local!Y20+Exterior!Y20</f>
        <v>0</v>
      </c>
      <c r="Z20" s="131">
        <f>+Local!Z20+Exterior!Z20</f>
        <v>0</v>
      </c>
      <c r="AA20" s="131">
        <f>+Local!AA20+Exterior!AA20</f>
        <v>0</v>
      </c>
      <c r="AB20" s="132">
        <f>+Local!AB20+Exterior!AB20</f>
        <v>0</v>
      </c>
      <c r="AC20" s="84">
        <f>+Local!AC20+Exterior!AC20</f>
        <v>0</v>
      </c>
      <c r="AD20" s="84">
        <f>+Local!AD20+Exterior!AD20</f>
        <v>0</v>
      </c>
      <c r="AE20" s="64" t="str">
        <f t="shared" ref="AE20:AE70" si="3">IF(I20&lt;H20,"Póliza &lt; Asegurados",IF(I20&gt;0,IF(H20=0,"Asegurados sin pólizas",""),""))</f>
        <v/>
      </c>
      <c r="AF20" s="65" t="str">
        <f t="shared" ref="AF20:AF70" si="4">IF(J20&gt;0,IF(H20&lt;1,"Primas sin pólizas",""),IF(H20&gt;0,IF(J20&lt;1,"Pólizas sin primas",""),""))</f>
        <v/>
      </c>
    </row>
    <row r="21" spans="1:32" x14ac:dyDescent="0.3">
      <c r="A21" s="8">
        <f t="shared" si="1"/>
        <v>10</v>
      </c>
      <c r="B21" s="5" t="s">
        <v>30</v>
      </c>
      <c r="C21" s="209">
        <f>+Local!C21+Exterior!C21</f>
        <v>0</v>
      </c>
      <c r="D21" s="209">
        <f>+Local!D21+Exterior!D21</f>
        <v>0</v>
      </c>
      <c r="E21" s="209">
        <f>+Local!E21+Exterior!E21</f>
        <v>0</v>
      </c>
      <c r="F21" s="209">
        <f>+Local!F21+Exterior!F21</f>
        <v>0</v>
      </c>
      <c r="G21" s="209">
        <f>+Local!G21+Exterior!G21</f>
        <v>0</v>
      </c>
      <c r="H21" s="209">
        <f>+Local!H21+Exterior!H21</f>
        <v>0</v>
      </c>
      <c r="I21" s="209">
        <f>+Local!I21+Exterior!I21</f>
        <v>0</v>
      </c>
      <c r="J21" s="123">
        <f>+Local!J21+Exterior!J21</f>
        <v>0</v>
      </c>
      <c r="K21" s="124">
        <f>+Local!K21+Exterior!K21</f>
        <v>0</v>
      </c>
      <c r="L21" s="87">
        <f>+Local!L21+Exterior!L21</f>
        <v>0</v>
      </c>
      <c r="M21" s="123">
        <f>+Local!M21+Exterior!M21</f>
        <v>0</v>
      </c>
      <c r="N21" s="124">
        <f>+Local!N21+Exterior!N21</f>
        <v>0</v>
      </c>
      <c r="O21" s="354">
        <f>+Local!O21+Exterior!O21</f>
        <v>0</v>
      </c>
      <c r="P21" s="123">
        <f>+Local!P21+Exterior!P21</f>
        <v>0</v>
      </c>
      <c r="Q21" s="123">
        <f>+Local!Q21+Exterior!Q21</f>
        <v>0</v>
      </c>
      <c r="R21" s="124">
        <f>+Local!R21+Exterior!R21</f>
        <v>0</v>
      </c>
      <c r="S21" s="87">
        <f>+Local!S21+Exterior!S21</f>
        <v>0</v>
      </c>
      <c r="T21" s="355">
        <f>+Local!T21+Exterior!T21</f>
        <v>0</v>
      </c>
      <c r="U21" s="123">
        <f>+Local!U21+Exterior!U21</f>
        <v>0</v>
      </c>
      <c r="V21" s="123">
        <f>+Local!V21+Exterior!V21</f>
        <v>0</v>
      </c>
      <c r="W21" s="124">
        <f>+Local!W21+Exterior!W21</f>
        <v>0</v>
      </c>
      <c r="X21" s="87">
        <f>+Local!X21+Exterior!X21</f>
        <v>0</v>
      </c>
      <c r="Y21" s="355">
        <f>+Local!Y21+Exterior!Y21</f>
        <v>0</v>
      </c>
      <c r="Z21" s="123">
        <f>+Local!Z21+Exterior!Z21</f>
        <v>0</v>
      </c>
      <c r="AA21" s="123">
        <f>+Local!AA21+Exterior!AA21</f>
        <v>0</v>
      </c>
      <c r="AB21" s="124">
        <f>+Local!AB21+Exterior!AB21</f>
        <v>0</v>
      </c>
      <c r="AC21" s="87">
        <f>+Local!AC21+Exterior!AC21</f>
        <v>0</v>
      </c>
      <c r="AD21" s="87">
        <f>+Local!AD21+Exterior!AD21</f>
        <v>0</v>
      </c>
      <c r="AE21" s="64" t="str">
        <f t="shared" si="3"/>
        <v/>
      </c>
      <c r="AF21" s="65" t="str">
        <f t="shared" si="4"/>
        <v/>
      </c>
    </row>
    <row r="22" spans="1:32" x14ac:dyDescent="0.3">
      <c r="A22" s="8">
        <f t="shared" si="1"/>
        <v>11</v>
      </c>
      <c r="B22" s="5" t="s">
        <v>31</v>
      </c>
      <c r="C22" s="209">
        <f>+Local!C22+Exterior!C22</f>
        <v>0</v>
      </c>
      <c r="D22" s="209">
        <f>+Local!D22+Exterior!D22</f>
        <v>0</v>
      </c>
      <c r="E22" s="209">
        <f>+Local!E22+Exterior!E22</f>
        <v>0</v>
      </c>
      <c r="F22" s="209">
        <f>+Local!F22+Exterior!F22</f>
        <v>0</v>
      </c>
      <c r="G22" s="209">
        <f>+Local!G22+Exterior!G22</f>
        <v>0</v>
      </c>
      <c r="H22" s="209">
        <f>+Local!H22+Exterior!H22</f>
        <v>0</v>
      </c>
      <c r="I22" s="209">
        <f>+Local!I22+Exterior!I22</f>
        <v>0</v>
      </c>
      <c r="J22" s="123">
        <f>+Local!J22+Exterior!J22</f>
        <v>0</v>
      </c>
      <c r="K22" s="124">
        <f>+Local!K22+Exterior!K22</f>
        <v>0</v>
      </c>
      <c r="L22" s="87">
        <f>+Local!L22+Exterior!L22</f>
        <v>0</v>
      </c>
      <c r="M22" s="123">
        <f>+Local!M22+Exterior!M22</f>
        <v>0</v>
      </c>
      <c r="N22" s="124">
        <f>+Local!N22+Exterior!N22</f>
        <v>0</v>
      </c>
      <c r="O22" s="354">
        <f>+Local!O22+Exterior!O22</f>
        <v>0</v>
      </c>
      <c r="P22" s="123">
        <f>+Local!P22+Exterior!P22</f>
        <v>0</v>
      </c>
      <c r="Q22" s="123">
        <f>+Local!Q22+Exterior!Q22</f>
        <v>0</v>
      </c>
      <c r="R22" s="124">
        <f>+Local!R22+Exterior!R22</f>
        <v>0</v>
      </c>
      <c r="S22" s="87">
        <f>+Local!S22+Exterior!S22</f>
        <v>0</v>
      </c>
      <c r="T22" s="355">
        <f>+Local!T22+Exterior!T22</f>
        <v>0</v>
      </c>
      <c r="U22" s="123">
        <f>+Local!U22+Exterior!U22</f>
        <v>0</v>
      </c>
      <c r="V22" s="123">
        <f>+Local!V22+Exterior!V22</f>
        <v>0</v>
      </c>
      <c r="W22" s="124">
        <f>+Local!W22+Exterior!W22</f>
        <v>0</v>
      </c>
      <c r="X22" s="87">
        <f>+Local!X22+Exterior!X22</f>
        <v>0</v>
      </c>
      <c r="Y22" s="355">
        <f>+Local!Y22+Exterior!Y22</f>
        <v>0</v>
      </c>
      <c r="Z22" s="123">
        <f>+Local!Z22+Exterior!Z22</f>
        <v>0</v>
      </c>
      <c r="AA22" s="123">
        <f>+Local!AA22+Exterior!AA22</f>
        <v>0</v>
      </c>
      <c r="AB22" s="124">
        <f>+Local!AB22+Exterior!AB22</f>
        <v>0</v>
      </c>
      <c r="AC22" s="87">
        <f>+Local!AC22+Exterior!AC22</f>
        <v>0</v>
      </c>
      <c r="AD22" s="87">
        <f>+Local!AD22+Exterior!AD22</f>
        <v>0</v>
      </c>
      <c r="AE22" s="64" t="str">
        <f t="shared" si="3"/>
        <v/>
      </c>
      <c r="AF22" s="65" t="str">
        <f t="shared" si="4"/>
        <v/>
      </c>
    </row>
    <row r="23" spans="1:32" s="2" customFormat="1" x14ac:dyDescent="0.3">
      <c r="A23" s="8">
        <f t="shared" si="1"/>
        <v>12</v>
      </c>
      <c r="B23" s="4" t="s">
        <v>34</v>
      </c>
      <c r="C23" s="207">
        <f>+Local!C23+Exterior!C23</f>
        <v>0</v>
      </c>
      <c r="D23" s="207">
        <f>+Local!D23+Exterior!D23</f>
        <v>0</v>
      </c>
      <c r="E23" s="207">
        <f>+Local!E23+Exterior!E23</f>
        <v>0</v>
      </c>
      <c r="F23" s="207">
        <f>+Local!F23+Exterior!F23</f>
        <v>0</v>
      </c>
      <c r="G23" s="207">
        <f>+Local!G23+Exterior!G23</f>
        <v>0</v>
      </c>
      <c r="H23" s="207">
        <f>+Local!H23+Exterior!H23</f>
        <v>0</v>
      </c>
      <c r="I23" s="207">
        <f>+Local!I23+Exterior!I23</f>
        <v>0</v>
      </c>
      <c r="J23" s="131">
        <f>+Local!J23+Exterior!J23</f>
        <v>0</v>
      </c>
      <c r="K23" s="132">
        <f>+Local!K23+Exterior!K23</f>
        <v>0</v>
      </c>
      <c r="L23" s="84">
        <f>+Local!L23+Exterior!L23</f>
        <v>0</v>
      </c>
      <c r="M23" s="131">
        <f>+Local!M23+Exterior!M23</f>
        <v>0</v>
      </c>
      <c r="N23" s="132">
        <f>+Local!N23+Exterior!N23</f>
        <v>0</v>
      </c>
      <c r="O23" s="245">
        <f>+Local!O23+Exterior!O23</f>
        <v>0</v>
      </c>
      <c r="P23" s="131">
        <f>+Local!P23+Exterior!P23</f>
        <v>0</v>
      </c>
      <c r="Q23" s="131">
        <f>+Local!Q23+Exterior!Q23</f>
        <v>0</v>
      </c>
      <c r="R23" s="132">
        <f>+Local!R23+Exterior!R23</f>
        <v>0</v>
      </c>
      <c r="S23" s="84">
        <f>+Local!S23+Exterior!S23</f>
        <v>0</v>
      </c>
      <c r="T23" s="226">
        <f>+Local!T23+Exterior!T23</f>
        <v>0</v>
      </c>
      <c r="U23" s="131">
        <f>+Local!U23+Exterior!U23</f>
        <v>0</v>
      </c>
      <c r="V23" s="131">
        <f>+Local!V23+Exterior!V23</f>
        <v>0</v>
      </c>
      <c r="W23" s="132">
        <f>+Local!W23+Exterior!W23</f>
        <v>0</v>
      </c>
      <c r="X23" s="84">
        <f>+Local!X23+Exterior!X23</f>
        <v>0</v>
      </c>
      <c r="Y23" s="226">
        <f>+Local!Y23+Exterior!Y23</f>
        <v>0</v>
      </c>
      <c r="Z23" s="131">
        <f>+Local!Z23+Exterior!Z23</f>
        <v>0</v>
      </c>
      <c r="AA23" s="131">
        <f>+Local!AA23+Exterior!AA23</f>
        <v>0</v>
      </c>
      <c r="AB23" s="132">
        <f>+Local!AB23+Exterior!AB23</f>
        <v>0</v>
      </c>
      <c r="AC23" s="84">
        <f>+Local!AC23+Exterior!AC23</f>
        <v>0</v>
      </c>
      <c r="AD23" s="84">
        <f>+Local!AD23+Exterior!AD23</f>
        <v>0</v>
      </c>
      <c r="AE23" s="64" t="str">
        <f t="shared" si="3"/>
        <v/>
      </c>
      <c r="AF23" s="65" t="str">
        <f t="shared" si="4"/>
        <v/>
      </c>
    </row>
    <row r="24" spans="1:32" s="2" customFormat="1" x14ac:dyDescent="0.3">
      <c r="A24" s="8">
        <f t="shared" si="1"/>
        <v>13</v>
      </c>
      <c r="B24" s="5" t="s">
        <v>69</v>
      </c>
      <c r="C24" s="209">
        <f>+Local!C24+Exterior!C24</f>
        <v>0</v>
      </c>
      <c r="D24" s="209">
        <f>+Local!D24+Exterior!D24</f>
        <v>0</v>
      </c>
      <c r="E24" s="209">
        <f>+Local!E24+Exterior!E24</f>
        <v>0</v>
      </c>
      <c r="F24" s="209">
        <f>+Local!F24+Exterior!F24</f>
        <v>0</v>
      </c>
      <c r="G24" s="209">
        <f>+Local!G24+Exterior!G24</f>
        <v>0</v>
      </c>
      <c r="H24" s="209">
        <f>+Local!H24+Exterior!H24</f>
        <v>0</v>
      </c>
      <c r="I24" s="209">
        <f>+Local!I24+Exterior!I24</f>
        <v>0</v>
      </c>
      <c r="J24" s="234">
        <f>+Local!J24+Exterior!J24</f>
        <v>0</v>
      </c>
      <c r="K24" s="235">
        <f>+Local!K24+Exterior!K24</f>
        <v>0</v>
      </c>
      <c r="L24" s="233">
        <f>+Local!L24+Exterior!L24</f>
        <v>0</v>
      </c>
      <c r="M24" s="234">
        <f>+Local!M24+Exterior!M24</f>
        <v>0</v>
      </c>
      <c r="N24" s="235">
        <f>+Local!N24+Exterior!N24</f>
        <v>0</v>
      </c>
      <c r="O24" s="354">
        <f>+Local!O24+Exterior!O24</f>
        <v>0</v>
      </c>
      <c r="P24" s="234">
        <f>+Local!P24+Exterior!P24</f>
        <v>0</v>
      </c>
      <c r="Q24" s="234">
        <f>+Local!Q24+Exterior!Q24</f>
        <v>0</v>
      </c>
      <c r="R24" s="235">
        <f>+Local!R24+Exterior!R24</f>
        <v>0</v>
      </c>
      <c r="S24" s="233">
        <f>+Local!S24+Exterior!S24</f>
        <v>0</v>
      </c>
      <c r="T24" s="355">
        <f>+Local!T24+Exterior!T24</f>
        <v>0</v>
      </c>
      <c r="U24" s="234">
        <f>+Local!U24+Exterior!U24</f>
        <v>0</v>
      </c>
      <c r="V24" s="234">
        <f>+Local!V24+Exterior!V24</f>
        <v>0</v>
      </c>
      <c r="W24" s="235">
        <f>+Local!W24+Exterior!W24</f>
        <v>0</v>
      </c>
      <c r="X24" s="233">
        <f>+Local!X24+Exterior!X24</f>
        <v>0</v>
      </c>
      <c r="Y24" s="355">
        <f>+Local!Y24+Exterior!Y24</f>
        <v>0</v>
      </c>
      <c r="Z24" s="234">
        <f>+Local!Z24+Exterior!Z24</f>
        <v>0</v>
      </c>
      <c r="AA24" s="234">
        <f>+Local!AA24+Exterior!AA24</f>
        <v>0</v>
      </c>
      <c r="AB24" s="235">
        <f>+Local!AB24+Exterior!AB24</f>
        <v>0</v>
      </c>
      <c r="AC24" s="233">
        <f>+Local!AC24+Exterior!AC24</f>
        <v>0</v>
      </c>
      <c r="AD24" s="233">
        <f>+Local!AD24+Exterior!AD24</f>
        <v>0</v>
      </c>
      <c r="AE24" s="64" t="str">
        <f t="shared" si="3"/>
        <v/>
      </c>
      <c r="AF24" s="65" t="str">
        <f t="shared" si="4"/>
        <v/>
      </c>
    </row>
    <row r="25" spans="1:32" s="2" customFormat="1" x14ac:dyDescent="0.3">
      <c r="A25" s="8">
        <f t="shared" si="1"/>
        <v>14</v>
      </c>
      <c r="B25" s="5" t="s">
        <v>133</v>
      </c>
      <c r="C25" s="209">
        <f>+Local!C25+Exterior!C25</f>
        <v>0</v>
      </c>
      <c r="D25" s="209">
        <f>+Local!D25+Exterior!D25</f>
        <v>0</v>
      </c>
      <c r="E25" s="209">
        <f>+Local!E25+Exterior!E25</f>
        <v>0</v>
      </c>
      <c r="F25" s="209">
        <f>+Local!F25+Exterior!F25</f>
        <v>0</v>
      </c>
      <c r="G25" s="209">
        <f>+Local!G25+Exterior!G25</f>
        <v>0</v>
      </c>
      <c r="H25" s="209">
        <f>+Local!H25+Exterior!H25</f>
        <v>0</v>
      </c>
      <c r="I25" s="209">
        <f>+Local!I25+Exterior!I25</f>
        <v>0</v>
      </c>
      <c r="J25" s="234">
        <f>+Local!J25+Exterior!J25</f>
        <v>0</v>
      </c>
      <c r="K25" s="235">
        <f>+Local!K25+Exterior!K25</f>
        <v>0</v>
      </c>
      <c r="L25" s="233">
        <f>+Local!L25+Exterior!L25</f>
        <v>0</v>
      </c>
      <c r="M25" s="234">
        <f>+Local!M25+Exterior!M25</f>
        <v>0</v>
      </c>
      <c r="N25" s="235">
        <f>+Local!N25+Exterior!N25</f>
        <v>0</v>
      </c>
      <c r="O25" s="354">
        <f>+Local!O25+Exterior!O25</f>
        <v>0</v>
      </c>
      <c r="P25" s="234">
        <f>+Local!P25+Exterior!P25</f>
        <v>0</v>
      </c>
      <c r="Q25" s="234">
        <f>+Local!Q25+Exterior!Q25</f>
        <v>0</v>
      </c>
      <c r="R25" s="235">
        <f>+Local!R25+Exterior!R25</f>
        <v>0</v>
      </c>
      <c r="S25" s="233">
        <f>+Local!S25+Exterior!S25</f>
        <v>0</v>
      </c>
      <c r="T25" s="355">
        <f>+Local!T25+Exterior!T25</f>
        <v>0</v>
      </c>
      <c r="U25" s="234">
        <f>+Local!U25+Exterior!U25</f>
        <v>0</v>
      </c>
      <c r="V25" s="234">
        <f>+Local!V25+Exterior!V25</f>
        <v>0</v>
      </c>
      <c r="W25" s="235">
        <f>+Local!W25+Exterior!W25</f>
        <v>0</v>
      </c>
      <c r="X25" s="233">
        <f>+Local!X25+Exterior!X25</f>
        <v>0</v>
      </c>
      <c r="Y25" s="355">
        <f>+Local!Y25+Exterior!Y25</f>
        <v>0</v>
      </c>
      <c r="Z25" s="234">
        <f>+Local!Z25+Exterior!Z25</f>
        <v>0</v>
      </c>
      <c r="AA25" s="234">
        <f>+Local!AA25+Exterior!AA25</f>
        <v>0</v>
      </c>
      <c r="AB25" s="235">
        <f>+Local!AB25+Exterior!AB25</f>
        <v>0</v>
      </c>
      <c r="AC25" s="233">
        <f>+Local!AC25+Exterior!AC25</f>
        <v>0</v>
      </c>
      <c r="AD25" s="233">
        <f>+Local!AD25+Exterior!AD25</f>
        <v>0</v>
      </c>
      <c r="AE25" s="64" t="str">
        <f t="shared" si="3"/>
        <v/>
      </c>
      <c r="AF25" s="65" t="str">
        <f t="shared" si="4"/>
        <v/>
      </c>
    </row>
    <row r="26" spans="1:32" s="2" customFormat="1" x14ac:dyDescent="0.3">
      <c r="A26" s="8">
        <v>15</v>
      </c>
      <c r="B26" s="4" t="s">
        <v>35</v>
      </c>
      <c r="C26" s="207">
        <f>+Local!C26+Exterior!C26</f>
        <v>0</v>
      </c>
      <c r="D26" s="207">
        <f>+Local!D26+Exterior!D26</f>
        <v>0</v>
      </c>
      <c r="E26" s="207">
        <f>+Local!E26+Exterior!E26</f>
        <v>0</v>
      </c>
      <c r="F26" s="207">
        <f>+Local!F26+Exterior!F26</f>
        <v>0</v>
      </c>
      <c r="G26" s="207">
        <f>+Local!G26+Exterior!G26</f>
        <v>0</v>
      </c>
      <c r="H26" s="207">
        <f>+Local!H26+Exterior!H26</f>
        <v>0</v>
      </c>
      <c r="I26" s="207">
        <f>+Local!I26+Exterior!I26</f>
        <v>0</v>
      </c>
      <c r="J26" s="131">
        <f>+Local!J26+Exterior!J26</f>
        <v>0</v>
      </c>
      <c r="K26" s="132">
        <f>+Local!K26+Exterior!K26</f>
        <v>0</v>
      </c>
      <c r="L26" s="84">
        <f>+Local!L26+Exterior!L26</f>
        <v>0</v>
      </c>
      <c r="M26" s="131">
        <f>+Local!M26+Exterior!M26</f>
        <v>0</v>
      </c>
      <c r="N26" s="132">
        <f>+Local!N26+Exterior!N26</f>
        <v>0</v>
      </c>
      <c r="O26" s="245">
        <f>+Local!O26+Exterior!O26</f>
        <v>0</v>
      </c>
      <c r="P26" s="131">
        <f>+Local!P26+Exterior!P26</f>
        <v>0</v>
      </c>
      <c r="Q26" s="131">
        <f>+Local!Q26+Exterior!Q26</f>
        <v>0</v>
      </c>
      <c r="R26" s="132">
        <f>+Local!R26+Exterior!R26</f>
        <v>0</v>
      </c>
      <c r="S26" s="84">
        <f>+Local!S26+Exterior!S26</f>
        <v>0</v>
      </c>
      <c r="T26" s="226">
        <f>+Local!T26+Exterior!T26</f>
        <v>0</v>
      </c>
      <c r="U26" s="131">
        <f>+Local!U26+Exterior!U26</f>
        <v>0</v>
      </c>
      <c r="V26" s="131">
        <f>+Local!V26+Exterior!V26</f>
        <v>0</v>
      </c>
      <c r="W26" s="132">
        <f>+Local!W26+Exterior!W26</f>
        <v>0</v>
      </c>
      <c r="X26" s="84">
        <f>+Local!X26+Exterior!X26</f>
        <v>0</v>
      </c>
      <c r="Y26" s="226">
        <f>+Local!Y26+Exterior!Y26</f>
        <v>0</v>
      </c>
      <c r="Z26" s="131">
        <f>+Local!Z26+Exterior!Z26</f>
        <v>0</v>
      </c>
      <c r="AA26" s="131">
        <f>+Local!AA26+Exterior!AA26</f>
        <v>0</v>
      </c>
      <c r="AB26" s="132">
        <f>+Local!AB26+Exterior!AB26</f>
        <v>0</v>
      </c>
      <c r="AC26" s="84">
        <f>+Local!AC26+Exterior!AC26</f>
        <v>0</v>
      </c>
      <c r="AD26" s="84">
        <f>+Local!AD26+Exterior!AD26</f>
        <v>0</v>
      </c>
      <c r="AE26" s="64" t="str">
        <f t="shared" si="3"/>
        <v/>
      </c>
      <c r="AF26" s="65" t="str">
        <f t="shared" si="4"/>
        <v/>
      </c>
    </row>
    <row r="27" spans="1:32" x14ac:dyDescent="0.3">
      <c r="A27" s="8">
        <f t="shared" si="1"/>
        <v>16</v>
      </c>
      <c r="B27" s="5" t="s">
        <v>36</v>
      </c>
      <c r="C27" s="209">
        <f>+Local!C27+Exterior!C27</f>
        <v>0</v>
      </c>
      <c r="D27" s="209">
        <f>+Local!D27+Exterior!D27</f>
        <v>0</v>
      </c>
      <c r="E27" s="209">
        <f>+Local!E27+Exterior!E27</f>
        <v>0</v>
      </c>
      <c r="F27" s="209">
        <f>+Local!F27+Exterior!F27</f>
        <v>0</v>
      </c>
      <c r="G27" s="209">
        <f>+Local!G27+Exterior!G27</f>
        <v>0</v>
      </c>
      <c r="H27" s="209">
        <f>+Local!H27+Exterior!H27</f>
        <v>0</v>
      </c>
      <c r="I27" s="209">
        <f>+Local!I27+Exterior!I27</f>
        <v>0</v>
      </c>
      <c r="J27" s="129">
        <f>+Local!J27+Exterior!J27</f>
        <v>0</v>
      </c>
      <c r="K27" s="130">
        <f>+Local!K27+Exterior!K27</f>
        <v>0</v>
      </c>
      <c r="L27" s="93">
        <f>+Local!L27+Exterior!L27</f>
        <v>0</v>
      </c>
      <c r="M27" s="129">
        <f>+Local!M27+Exterior!M27</f>
        <v>0</v>
      </c>
      <c r="N27" s="130">
        <f>+Local!N27+Exterior!N27</f>
        <v>0</v>
      </c>
      <c r="O27" s="354">
        <f>+Local!O27+Exterior!O27</f>
        <v>0</v>
      </c>
      <c r="P27" s="129">
        <f>+Local!P27+Exterior!P27</f>
        <v>0</v>
      </c>
      <c r="Q27" s="129">
        <f>+Local!Q27+Exterior!Q27</f>
        <v>0</v>
      </c>
      <c r="R27" s="130">
        <f>+Local!R27+Exterior!R27</f>
        <v>0</v>
      </c>
      <c r="S27" s="93">
        <f>+Local!S27+Exterior!S27</f>
        <v>0</v>
      </c>
      <c r="T27" s="355">
        <f>+Local!T27+Exterior!T27</f>
        <v>0</v>
      </c>
      <c r="U27" s="129">
        <f>+Local!U27+Exterior!U27</f>
        <v>0</v>
      </c>
      <c r="V27" s="129">
        <f>+Local!V27+Exterior!V27</f>
        <v>0</v>
      </c>
      <c r="W27" s="130">
        <f>+Local!W27+Exterior!W27</f>
        <v>0</v>
      </c>
      <c r="X27" s="93">
        <f>+Local!X27+Exterior!X27</f>
        <v>0</v>
      </c>
      <c r="Y27" s="355">
        <f>+Local!Y27+Exterior!Y27</f>
        <v>0</v>
      </c>
      <c r="Z27" s="129">
        <f>+Local!Z27+Exterior!Z27</f>
        <v>0</v>
      </c>
      <c r="AA27" s="129">
        <f>+Local!AA27+Exterior!AA27</f>
        <v>0</v>
      </c>
      <c r="AB27" s="130">
        <f>+Local!AB27+Exterior!AB27</f>
        <v>0</v>
      </c>
      <c r="AC27" s="93">
        <f>+Local!AC27+Exterior!AC27</f>
        <v>0</v>
      </c>
      <c r="AD27" s="93">
        <f>+Local!AD27+Exterior!AD27</f>
        <v>0</v>
      </c>
      <c r="AE27" s="64" t="str">
        <f t="shared" si="3"/>
        <v/>
      </c>
      <c r="AF27" s="65" t="str">
        <f t="shared" si="4"/>
        <v/>
      </c>
    </row>
    <row r="28" spans="1:32" x14ac:dyDescent="0.3">
      <c r="A28" s="8">
        <f t="shared" si="1"/>
        <v>17</v>
      </c>
      <c r="B28" s="5" t="s">
        <v>37</v>
      </c>
      <c r="C28" s="209">
        <f>+Local!C28+Exterior!C28</f>
        <v>0</v>
      </c>
      <c r="D28" s="209">
        <f>+Local!D28+Exterior!D28</f>
        <v>0</v>
      </c>
      <c r="E28" s="209">
        <f>+Local!E28+Exterior!E28</f>
        <v>0</v>
      </c>
      <c r="F28" s="209">
        <f>+Local!F28+Exterior!F28</f>
        <v>0</v>
      </c>
      <c r="G28" s="209">
        <f>+Local!G28+Exterior!G28</f>
        <v>0</v>
      </c>
      <c r="H28" s="209">
        <f>+Local!H28+Exterior!H28</f>
        <v>0</v>
      </c>
      <c r="I28" s="209">
        <f>+Local!I28+Exterior!I28</f>
        <v>0</v>
      </c>
      <c r="J28" s="129">
        <f>+Local!J28+Exterior!J28</f>
        <v>0</v>
      </c>
      <c r="K28" s="130">
        <f>+Local!K28+Exterior!K28</f>
        <v>0</v>
      </c>
      <c r="L28" s="93">
        <f>+Local!L28+Exterior!L28</f>
        <v>0</v>
      </c>
      <c r="M28" s="129">
        <f>+Local!M28+Exterior!M28</f>
        <v>0</v>
      </c>
      <c r="N28" s="130">
        <f>+Local!N28+Exterior!N28</f>
        <v>0</v>
      </c>
      <c r="O28" s="354">
        <f>+Local!O28+Exterior!O28</f>
        <v>0</v>
      </c>
      <c r="P28" s="129">
        <f>+Local!P28+Exterior!P28</f>
        <v>0</v>
      </c>
      <c r="Q28" s="129">
        <f>+Local!Q28+Exterior!Q28</f>
        <v>0</v>
      </c>
      <c r="R28" s="130">
        <f>+Local!R28+Exterior!R28</f>
        <v>0</v>
      </c>
      <c r="S28" s="93">
        <f>+Local!S28+Exterior!S28</f>
        <v>0</v>
      </c>
      <c r="T28" s="355">
        <f>+Local!T28+Exterior!T28</f>
        <v>0</v>
      </c>
      <c r="U28" s="129">
        <f>+Local!U28+Exterior!U28</f>
        <v>0</v>
      </c>
      <c r="V28" s="129">
        <f>+Local!V28+Exterior!V28</f>
        <v>0</v>
      </c>
      <c r="W28" s="130">
        <f>+Local!W28+Exterior!W28</f>
        <v>0</v>
      </c>
      <c r="X28" s="93">
        <f>+Local!X28+Exterior!X28</f>
        <v>0</v>
      </c>
      <c r="Y28" s="355">
        <f>+Local!Y28+Exterior!Y28</f>
        <v>0</v>
      </c>
      <c r="Z28" s="129">
        <f>+Local!Z28+Exterior!Z28</f>
        <v>0</v>
      </c>
      <c r="AA28" s="129">
        <f>+Local!AA28+Exterior!AA28</f>
        <v>0</v>
      </c>
      <c r="AB28" s="130">
        <f>+Local!AB28+Exterior!AB28</f>
        <v>0</v>
      </c>
      <c r="AC28" s="93">
        <f>+Local!AC28+Exterior!AC28</f>
        <v>0</v>
      </c>
      <c r="AD28" s="93">
        <f>+Local!AD28+Exterior!AD28</f>
        <v>0</v>
      </c>
      <c r="AE28" s="64" t="str">
        <f t="shared" si="3"/>
        <v/>
      </c>
      <c r="AF28" s="65" t="str">
        <f t="shared" si="4"/>
        <v/>
      </c>
    </row>
    <row r="29" spans="1:32" x14ac:dyDescent="0.3">
      <c r="A29" s="8">
        <f t="shared" si="1"/>
        <v>18</v>
      </c>
      <c r="B29" s="5" t="s">
        <v>38</v>
      </c>
      <c r="C29" s="209">
        <f>+Local!C29+Exterior!C29</f>
        <v>0</v>
      </c>
      <c r="D29" s="209">
        <f>+Local!D29+Exterior!D29</f>
        <v>0</v>
      </c>
      <c r="E29" s="209">
        <f>+Local!E29+Exterior!E29</f>
        <v>0</v>
      </c>
      <c r="F29" s="209">
        <f>+Local!F29+Exterior!F29</f>
        <v>0</v>
      </c>
      <c r="G29" s="209">
        <f>+Local!G29+Exterior!G29</f>
        <v>0</v>
      </c>
      <c r="H29" s="209">
        <f>+Local!H29+Exterior!H29</f>
        <v>0</v>
      </c>
      <c r="I29" s="209">
        <f>+Local!I29+Exterior!I29</f>
        <v>0</v>
      </c>
      <c r="J29" s="129">
        <f>+Local!J29+Exterior!J29</f>
        <v>0</v>
      </c>
      <c r="K29" s="130">
        <f>+Local!K29+Exterior!K29</f>
        <v>0</v>
      </c>
      <c r="L29" s="93">
        <f>+Local!L29+Exterior!L29</f>
        <v>0</v>
      </c>
      <c r="M29" s="129">
        <f>+Local!M29+Exterior!M29</f>
        <v>0</v>
      </c>
      <c r="N29" s="130">
        <f>+Local!N29+Exterior!N29</f>
        <v>0</v>
      </c>
      <c r="O29" s="354">
        <f>+Local!O29+Exterior!O29</f>
        <v>0</v>
      </c>
      <c r="P29" s="129">
        <f>+Local!P29+Exterior!P29</f>
        <v>0</v>
      </c>
      <c r="Q29" s="129">
        <f>+Local!Q29+Exterior!Q29</f>
        <v>0</v>
      </c>
      <c r="R29" s="130">
        <f>+Local!R29+Exterior!R29</f>
        <v>0</v>
      </c>
      <c r="S29" s="93">
        <f>+Local!S29+Exterior!S29</f>
        <v>0</v>
      </c>
      <c r="T29" s="355">
        <f>+Local!T29+Exterior!T29</f>
        <v>0</v>
      </c>
      <c r="U29" s="129">
        <f>+Local!U29+Exterior!U29</f>
        <v>0</v>
      </c>
      <c r="V29" s="129">
        <f>+Local!V29+Exterior!V29</f>
        <v>0</v>
      </c>
      <c r="W29" s="130">
        <f>+Local!W29+Exterior!W29</f>
        <v>0</v>
      </c>
      <c r="X29" s="93">
        <f>+Local!X29+Exterior!X29</f>
        <v>0</v>
      </c>
      <c r="Y29" s="355">
        <f>+Local!Y29+Exterior!Y29</f>
        <v>0</v>
      </c>
      <c r="Z29" s="129">
        <f>+Local!Z29+Exterior!Z29</f>
        <v>0</v>
      </c>
      <c r="AA29" s="129">
        <f>+Local!AA29+Exterior!AA29</f>
        <v>0</v>
      </c>
      <c r="AB29" s="130">
        <f>+Local!AB29+Exterior!AB29</f>
        <v>0</v>
      </c>
      <c r="AC29" s="93">
        <f>+Local!AC29+Exterior!AC29</f>
        <v>0</v>
      </c>
      <c r="AD29" s="93">
        <f>+Local!AD29+Exterior!AD29</f>
        <v>0</v>
      </c>
      <c r="AE29" s="64" t="str">
        <f t="shared" si="3"/>
        <v/>
      </c>
      <c r="AF29" s="65" t="str">
        <f t="shared" si="4"/>
        <v/>
      </c>
    </row>
    <row r="30" spans="1:32" s="2" customFormat="1" x14ac:dyDescent="0.3">
      <c r="A30" s="8">
        <f t="shared" si="1"/>
        <v>19</v>
      </c>
      <c r="B30" s="4" t="s">
        <v>39</v>
      </c>
      <c r="C30" s="211">
        <f>+Local!C30+Exterior!C30</f>
        <v>0</v>
      </c>
      <c r="D30" s="211">
        <f>+Local!D30+Exterior!D30</f>
        <v>0</v>
      </c>
      <c r="E30" s="211">
        <f>+Local!E30+Exterior!E30</f>
        <v>0</v>
      </c>
      <c r="F30" s="211">
        <f>+Local!F30+Exterior!F30</f>
        <v>0</v>
      </c>
      <c r="G30" s="211">
        <f>+Local!G30+Exterior!G30</f>
        <v>0</v>
      </c>
      <c r="H30" s="211">
        <f>+Local!H30+Exterior!H30</f>
        <v>0</v>
      </c>
      <c r="I30" s="211">
        <f>+Local!I30+Exterior!I30</f>
        <v>0</v>
      </c>
      <c r="J30" s="127">
        <f>+Local!J30+Exterior!J30</f>
        <v>0</v>
      </c>
      <c r="K30" s="128">
        <f>+Local!K30+Exterior!K30</f>
        <v>0</v>
      </c>
      <c r="L30" s="90">
        <f>+Local!L30+Exterior!L30</f>
        <v>0</v>
      </c>
      <c r="M30" s="127">
        <f>+Local!M30+Exterior!M30</f>
        <v>0</v>
      </c>
      <c r="N30" s="128">
        <f>+Local!N30+Exterior!N30</f>
        <v>0</v>
      </c>
      <c r="O30" s="356">
        <f>+Local!O30+Exterior!O30</f>
        <v>0</v>
      </c>
      <c r="P30" s="127">
        <f>+Local!P30+Exterior!P30</f>
        <v>0</v>
      </c>
      <c r="Q30" s="127">
        <f>+Local!Q30+Exterior!Q30</f>
        <v>0</v>
      </c>
      <c r="R30" s="128">
        <f>+Local!R30+Exterior!R30</f>
        <v>0</v>
      </c>
      <c r="S30" s="90">
        <f>+Local!S30+Exterior!S30</f>
        <v>0</v>
      </c>
      <c r="T30" s="357">
        <f>+Local!T30+Exterior!T30</f>
        <v>0</v>
      </c>
      <c r="U30" s="127">
        <f>+Local!U30+Exterior!U30</f>
        <v>0</v>
      </c>
      <c r="V30" s="127">
        <f>+Local!V30+Exterior!V30</f>
        <v>0</v>
      </c>
      <c r="W30" s="128">
        <f>+Local!W30+Exterior!W30</f>
        <v>0</v>
      </c>
      <c r="X30" s="90">
        <f>+Local!X30+Exterior!X30</f>
        <v>0</v>
      </c>
      <c r="Y30" s="357">
        <f>+Local!Y30+Exterior!Y30</f>
        <v>0</v>
      </c>
      <c r="Z30" s="127">
        <f>+Local!Z30+Exterior!Z30</f>
        <v>0</v>
      </c>
      <c r="AA30" s="127">
        <f>+Local!AA30+Exterior!AA30</f>
        <v>0</v>
      </c>
      <c r="AB30" s="128">
        <f>+Local!AB30+Exterior!AB30</f>
        <v>0</v>
      </c>
      <c r="AC30" s="90">
        <f>+Local!AC30+Exterior!AC30</f>
        <v>0</v>
      </c>
      <c r="AD30" s="90">
        <f>+Local!AD30+Exterior!AD30</f>
        <v>0</v>
      </c>
      <c r="AE30" s="64" t="str">
        <f t="shared" si="3"/>
        <v/>
      </c>
      <c r="AF30" s="65" t="str">
        <f t="shared" si="4"/>
        <v/>
      </c>
    </row>
    <row r="31" spans="1:32" s="2" customFormat="1" x14ac:dyDescent="0.3">
      <c r="A31" s="8">
        <f t="shared" si="1"/>
        <v>20</v>
      </c>
      <c r="B31" s="4" t="s">
        <v>40</v>
      </c>
      <c r="C31" s="211">
        <f>+Local!C31+Exterior!C31</f>
        <v>0</v>
      </c>
      <c r="D31" s="211">
        <f>+Local!D31+Exterior!D31</f>
        <v>0</v>
      </c>
      <c r="E31" s="211">
        <f>+Local!E31+Exterior!E31</f>
        <v>0</v>
      </c>
      <c r="F31" s="211">
        <f>+Local!F31+Exterior!F31</f>
        <v>0</v>
      </c>
      <c r="G31" s="211">
        <f>+Local!G31+Exterior!G31</f>
        <v>0</v>
      </c>
      <c r="H31" s="211">
        <f>+Local!H31+Exterior!H31</f>
        <v>0</v>
      </c>
      <c r="I31" s="211">
        <f>+Local!I31+Exterior!I31</f>
        <v>0</v>
      </c>
      <c r="J31" s="127">
        <f>+Local!J31+Exterior!J31</f>
        <v>0</v>
      </c>
      <c r="K31" s="128">
        <f>+Local!K31+Exterior!K31</f>
        <v>0</v>
      </c>
      <c r="L31" s="90">
        <f>+Local!L31+Exterior!L31</f>
        <v>0</v>
      </c>
      <c r="M31" s="127">
        <f>+Local!M31+Exterior!M31</f>
        <v>0</v>
      </c>
      <c r="N31" s="128">
        <f>+Local!N31+Exterior!N31</f>
        <v>0</v>
      </c>
      <c r="O31" s="356">
        <f>+Local!O31+Exterior!O31</f>
        <v>0</v>
      </c>
      <c r="P31" s="127">
        <f>+Local!P31+Exterior!P31</f>
        <v>0</v>
      </c>
      <c r="Q31" s="127">
        <f>+Local!Q31+Exterior!Q31</f>
        <v>0</v>
      </c>
      <c r="R31" s="128">
        <f>+Local!R31+Exterior!R31</f>
        <v>0</v>
      </c>
      <c r="S31" s="90">
        <f>+Local!S31+Exterior!S31</f>
        <v>0</v>
      </c>
      <c r="T31" s="357">
        <f>+Local!T31+Exterior!T31</f>
        <v>0</v>
      </c>
      <c r="U31" s="127">
        <f>+Local!U31+Exterior!U31</f>
        <v>0</v>
      </c>
      <c r="V31" s="127">
        <f>+Local!V31+Exterior!V31</f>
        <v>0</v>
      </c>
      <c r="W31" s="128">
        <f>+Local!W31+Exterior!W31</f>
        <v>0</v>
      </c>
      <c r="X31" s="90">
        <f>+Local!X31+Exterior!X31</f>
        <v>0</v>
      </c>
      <c r="Y31" s="357">
        <f>+Local!Y31+Exterior!Y31</f>
        <v>0</v>
      </c>
      <c r="Z31" s="127">
        <f>+Local!Z31+Exterior!Z31</f>
        <v>0</v>
      </c>
      <c r="AA31" s="127">
        <f>+Local!AA31+Exterior!AA31</f>
        <v>0</v>
      </c>
      <c r="AB31" s="128">
        <f>+Local!AB31+Exterior!AB31</f>
        <v>0</v>
      </c>
      <c r="AC31" s="90">
        <f>+Local!AC31+Exterior!AC31</f>
        <v>0</v>
      </c>
      <c r="AD31" s="90">
        <f>+Local!AD31+Exterior!AD31</f>
        <v>0</v>
      </c>
      <c r="AE31" s="64" t="str">
        <f t="shared" si="3"/>
        <v/>
      </c>
      <c r="AF31" s="65" t="str">
        <f t="shared" si="4"/>
        <v/>
      </c>
    </row>
    <row r="32" spans="1:32" s="2" customFormat="1" x14ac:dyDescent="0.3">
      <c r="A32" s="8">
        <f t="shared" si="1"/>
        <v>21</v>
      </c>
      <c r="B32" s="4" t="s">
        <v>41</v>
      </c>
      <c r="C32" s="211">
        <f>+Local!C32+Exterior!C32</f>
        <v>0</v>
      </c>
      <c r="D32" s="211">
        <f>+Local!D32+Exterior!D32</f>
        <v>0</v>
      </c>
      <c r="E32" s="211">
        <f>+Local!E32+Exterior!E32</f>
        <v>0</v>
      </c>
      <c r="F32" s="211">
        <f>+Local!F32+Exterior!F32</f>
        <v>0</v>
      </c>
      <c r="G32" s="211">
        <f>+Local!G32+Exterior!G32</f>
        <v>0</v>
      </c>
      <c r="H32" s="211">
        <f>+Local!H32+Exterior!H32</f>
        <v>0</v>
      </c>
      <c r="I32" s="211">
        <f>+Local!I32+Exterior!I32</f>
        <v>0</v>
      </c>
      <c r="J32" s="127">
        <f>+Local!J32+Exterior!J32</f>
        <v>0</v>
      </c>
      <c r="K32" s="128">
        <f>+Local!K32+Exterior!K32</f>
        <v>0</v>
      </c>
      <c r="L32" s="90">
        <f>+Local!L32+Exterior!L32</f>
        <v>0</v>
      </c>
      <c r="M32" s="127">
        <f>+Local!M32+Exterior!M32</f>
        <v>0</v>
      </c>
      <c r="N32" s="128">
        <f>+Local!N32+Exterior!N32</f>
        <v>0</v>
      </c>
      <c r="O32" s="356">
        <f>+Local!O32+Exterior!O32</f>
        <v>0</v>
      </c>
      <c r="P32" s="127">
        <f>+Local!P32+Exterior!P32</f>
        <v>0</v>
      </c>
      <c r="Q32" s="127">
        <f>+Local!Q32+Exterior!Q32</f>
        <v>0</v>
      </c>
      <c r="R32" s="128">
        <f>+Local!R32+Exterior!R32</f>
        <v>0</v>
      </c>
      <c r="S32" s="90">
        <f>+Local!S32+Exterior!S32</f>
        <v>0</v>
      </c>
      <c r="T32" s="357">
        <f>+Local!T32+Exterior!T32</f>
        <v>0</v>
      </c>
      <c r="U32" s="127">
        <f>+Local!U32+Exterior!U32</f>
        <v>0</v>
      </c>
      <c r="V32" s="127">
        <f>+Local!V32+Exterior!V32</f>
        <v>0</v>
      </c>
      <c r="W32" s="128">
        <f>+Local!W32+Exterior!W32</f>
        <v>0</v>
      </c>
      <c r="X32" s="90">
        <f>+Local!X32+Exterior!X32</f>
        <v>0</v>
      </c>
      <c r="Y32" s="357">
        <f>+Local!Y32+Exterior!Y32</f>
        <v>0</v>
      </c>
      <c r="Z32" s="127">
        <f>+Local!Z32+Exterior!Z32</f>
        <v>0</v>
      </c>
      <c r="AA32" s="127">
        <f>+Local!AA32+Exterior!AA32</f>
        <v>0</v>
      </c>
      <c r="AB32" s="128">
        <f>+Local!AB32+Exterior!AB32</f>
        <v>0</v>
      </c>
      <c r="AC32" s="90">
        <f>+Local!AC32+Exterior!AC32</f>
        <v>0</v>
      </c>
      <c r="AD32" s="90">
        <f>+Local!AD32+Exterior!AD32</f>
        <v>0</v>
      </c>
      <c r="AE32" s="64" t="str">
        <f t="shared" si="3"/>
        <v/>
      </c>
      <c r="AF32" s="65" t="str">
        <f t="shared" si="4"/>
        <v/>
      </c>
    </row>
    <row r="33" spans="1:32" s="2" customFormat="1" x14ac:dyDescent="0.3">
      <c r="A33" s="8">
        <f t="shared" si="1"/>
        <v>22</v>
      </c>
      <c r="B33" s="4" t="s">
        <v>42</v>
      </c>
      <c r="C33" s="211">
        <f>+Local!C33+Exterior!C33</f>
        <v>0</v>
      </c>
      <c r="D33" s="211">
        <f>+Local!D33+Exterior!D33</f>
        <v>0</v>
      </c>
      <c r="E33" s="211">
        <f>+Local!E33+Exterior!E33</f>
        <v>0</v>
      </c>
      <c r="F33" s="211">
        <f>+Local!F33+Exterior!F33</f>
        <v>0</v>
      </c>
      <c r="G33" s="211">
        <f>+Local!G33+Exterior!G33</f>
        <v>0</v>
      </c>
      <c r="H33" s="211">
        <f>+Local!H33+Exterior!H33</f>
        <v>0</v>
      </c>
      <c r="I33" s="211">
        <f>+Local!I33+Exterior!I33</f>
        <v>0</v>
      </c>
      <c r="J33" s="127">
        <f>+Local!J33+Exterior!J33</f>
        <v>0</v>
      </c>
      <c r="K33" s="128">
        <f>+Local!K33+Exterior!K33</f>
        <v>0</v>
      </c>
      <c r="L33" s="90">
        <f>+Local!L33+Exterior!L33</f>
        <v>0</v>
      </c>
      <c r="M33" s="127">
        <f>+Local!M33+Exterior!M33</f>
        <v>0</v>
      </c>
      <c r="N33" s="128">
        <f>+Local!N33+Exterior!N33</f>
        <v>0</v>
      </c>
      <c r="O33" s="356">
        <f>+Local!O33+Exterior!O33</f>
        <v>0</v>
      </c>
      <c r="P33" s="127">
        <f>+Local!P33+Exterior!P33</f>
        <v>0</v>
      </c>
      <c r="Q33" s="127">
        <f>+Local!Q33+Exterior!Q33</f>
        <v>0</v>
      </c>
      <c r="R33" s="128">
        <f>+Local!R33+Exterior!R33</f>
        <v>0</v>
      </c>
      <c r="S33" s="90">
        <f>+Local!S33+Exterior!S33</f>
        <v>0</v>
      </c>
      <c r="T33" s="357">
        <f>+Local!T33+Exterior!T33</f>
        <v>0</v>
      </c>
      <c r="U33" s="127">
        <f>+Local!U33+Exterior!U33</f>
        <v>0</v>
      </c>
      <c r="V33" s="127">
        <f>+Local!V33+Exterior!V33</f>
        <v>0</v>
      </c>
      <c r="W33" s="128">
        <f>+Local!W33+Exterior!W33</f>
        <v>0</v>
      </c>
      <c r="X33" s="90">
        <f>+Local!X33+Exterior!X33</f>
        <v>0</v>
      </c>
      <c r="Y33" s="357">
        <f>+Local!Y33+Exterior!Y33</f>
        <v>0</v>
      </c>
      <c r="Z33" s="127">
        <f>+Local!Z33+Exterior!Z33</f>
        <v>0</v>
      </c>
      <c r="AA33" s="127">
        <f>+Local!AA33+Exterior!AA33</f>
        <v>0</v>
      </c>
      <c r="AB33" s="128">
        <f>+Local!AB33+Exterior!AB33</f>
        <v>0</v>
      </c>
      <c r="AC33" s="90">
        <f>+Local!AC33+Exterior!AC33</f>
        <v>0</v>
      </c>
      <c r="AD33" s="90">
        <f>+Local!AD33+Exterior!AD33</f>
        <v>0</v>
      </c>
      <c r="AE33" s="64" t="str">
        <f t="shared" si="3"/>
        <v/>
      </c>
      <c r="AF33" s="65" t="str">
        <f t="shared" si="4"/>
        <v/>
      </c>
    </row>
    <row r="34" spans="1:32" s="2" customFormat="1" x14ac:dyDescent="0.3">
      <c r="A34" s="8">
        <f t="shared" si="1"/>
        <v>23</v>
      </c>
      <c r="B34" s="4" t="s">
        <v>43</v>
      </c>
      <c r="C34" s="207">
        <f>+Local!C34+Exterior!C34</f>
        <v>0</v>
      </c>
      <c r="D34" s="207">
        <f>+Local!D34+Exterior!D34</f>
        <v>0</v>
      </c>
      <c r="E34" s="207">
        <f>+Local!E34+Exterior!E34</f>
        <v>0</v>
      </c>
      <c r="F34" s="207">
        <f>+Local!F34+Exterior!F34</f>
        <v>0</v>
      </c>
      <c r="G34" s="207">
        <f>+Local!G34+Exterior!G34</f>
        <v>0</v>
      </c>
      <c r="H34" s="207">
        <f>+Local!H34+Exterior!H34</f>
        <v>0</v>
      </c>
      <c r="I34" s="207">
        <f>+Local!I34+Exterior!I34</f>
        <v>0</v>
      </c>
      <c r="J34" s="131">
        <f>+Local!J34+Exterior!J34</f>
        <v>0</v>
      </c>
      <c r="K34" s="132">
        <f>+Local!K34+Exterior!K34</f>
        <v>0</v>
      </c>
      <c r="L34" s="84">
        <f>+Local!L34+Exterior!L34</f>
        <v>0</v>
      </c>
      <c r="M34" s="131">
        <f>+Local!M34+Exterior!M34</f>
        <v>0</v>
      </c>
      <c r="N34" s="132">
        <f>+Local!N34+Exterior!N34</f>
        <v>0</v>
      </c>
      <c r="O34" s="245">
        <f>+Local!O34+Exterior!O34</f>
        <v>0</v>
      </c>
      <c r="P34" s="131">
        <f>+Local!P34+Exterior!P34</f>
        <v>0</v>
      </c>
      <c r="Q34" s="131">
        <f>+Local!Q34+Exterior!Q34</f>
        <v>0</v>
      </c>
      <c r="R34" s="132">
        <f>+Local!R34+Exterior!R34</f>
        <v>0</v>
      </c>
      <c r="S34" s="84">
        <f>+Local!S34+Exterior!S34</f>
        <v>0</v>
      </c>
      <c r="T34" s="226">
        <f>+Local!T34+Exterior!T34</f>
        <v>0</v>
      </c>
      <c r="U34" s="131">
        <f>+Local!U34+Exterior!U34</f>
        <v>0</v>
      </c>
      <c r="V34" s="131">
        <f>+Local!V34+Exterior!V34</f>
        <v>0</v>
      </c>
      <c r="W34" s="132">
        <f>+Local!W34+Exterior!W34</f>
        <v>0</v>
      </c>
      <c r="X34" s="84">
        <f>+Local!X34+Exterior!X34</f>
        <v>0</v>
      </c>
      <c r="Y34" s="226">
        <f>+Local!Y34+Exterior!Y34</f>
        <v>0</v>
      </c>
      <c r="Z34" s="131">
        <f>+Local!Z34+Exterior!Z34</f>
        <v>0</v>
      </c>
      <c r="AA34" s="131">
        <f>+Local!AA34+Exterior!AA34</f>
        <v>0</v>
      </c>
      <c r="AB34" s="132">
        <f>+Local!AB34+Exterior!AB34</f>
        <v>0</v>
      </c>
      <c r="AC34" s="84">
        <f>+Local!AC34+Exterior!AC34</f>
        <v>0</v>
      </c>
      <c r="AD34" s="84">
        <f>+Local!AD34+Exterior!AD34</f>
        <v>0</v>
      </c>
      <c r="AE34" s="64" t="str">
        <f t="shared" si="3"/>
        <v/>
      </c>
      <c r="AF34" s="65" t="str">
        <f t="shared" si="4"/>
        <v/>
      </c>
    </row>
    <row r="35" spans="1:32" x14ac:dyDescent="0.3">
      <c r="A35" s="8">
        <f t="shared" si="1"/>
        <v>24</v>
      </c>
      <c r="B35" s="5" t="s">
        <v>36</v>
      </c>
      <c r="C35" s="209">
        <f>+Local!C35+Exterior!C35</f>
        <v>0</v>
      </c>
      <c r="D35" s="209">
        <f>+Local!D35+Exterior!D35</f>
        <v>0</v>
      </c>
      <c r="E35" s="209">
        <f>+Local!E35+Exterior!E35</f>
        <v>0</v>
      </c>
      <c r="F35" s="209">
        <f>+Local!F35+Exterior!F35</f>
        <v>0</v>
      </c>
      <c r="G35" s="209">
        <f>+Local!G35+Exterior!G35</f>
        <v>0</v>
      </c>
      <c r="H35" s="209">
        <f>+Local!H35+Exterior!H35</f>
        <v>0</v>
      </c>
      <c r="I35" s="209">
        <f>+Local!I35+Exterior!I35</f>
        <v>0</v>
      </c>
      <c r="J35" s="123">
        <f>+Local!J35+Exterior!J35</f>
        <v>0</v>
      </c>
      <c r="K35" s="124">
        <f>+Local!K35+Exterior!K35</f>
        <v>0</v>
      </c>
      <c r="L35" s="87">
        <f>+Local!L35+Exterior!L35</f>
        <v>0</v>
      </c>
      <c r="M35" s="123">
        <f>+Local!M35+Exterior!M35</f>
        <v>0</v>
      </c>
      <c r="N35" s="124">
        <f>+Local!N35+Exterior!N35</f>
        <v>0</v>
      </c>
      <c r="O35" s="354">
        <f>+Local!O35+Exterior!O35</f>
        <v>0</v>
      </c>
      <c r="P35" s="123">
        <f>+Local!P35+Exterior!P35</f>
        <v>0</v>
      </c>
      <c r="Q35" s="123">
        <f>+Local!Q35+Exterior!Q35</f>
        <v>0</v>
      </c>
      <c r="R35" s="124">
        <f>+Local!R35+Exterior!R35</f>
        <v>0</v>
      </c>
      <c r="S35" s="87">
        <f>+Local!S35+Exterior!S35</f>
        <v>0</v>
      </c>
      <c r="T35" s="355">
        <f>+Local!T35+Exterior!T35</f>
        <v>0</v>
      </c>
      <c r="U35" s="123">
        <f>+Local!U35+Exterior!U35</f>
        <v>0</v>
      </c>
      <c r="V35" s="123">
        <f>+Local!V35+Exterior!V35</f>
        <v>0</v>
      </c>
      <c r="W35" s="124">
        <f>+Local!W35+Exterior!W35</f>
        <v>0</v>
      </c>
      <c r="X35" s="87">
        <f>+Local!X35+Exterior!X35</f>
        <v>0</v>
      </c>
      <c r="Y35" s="355">
        <f>+Local!Y35+Exterior!Y35</f>
        <v>0</v>
      </c>
      <c r="Z35" s="123">
        <f>+Local!Z35+Exterior!Z35</f>
        <v>0</v>
      </c>
      <c r="AA35" s="123">
        <f>+Local!AA35+Exterior!AA35</f>
        <v>0</v>
      </c>
      <c r="AB35" s="124">
        <f>+Local!AB35+Exterior!AB35</f>
        <v>0</v>
      </c>
      <c r="AC35" s="87">
        <f>+Local!AC35+Exterior!AC35</f>
        <v>0</v>
      </c>
      <c r="AD35" s="87">
        <f>+Local!AD35+Exterior!AD35</f>
        <v>0</v>
      </c>
      <c r="AE35" s="64" t="str">
        <f t="shared" si="3"/>
        <v/>
      </c>
      <c r="AF35" s="65" t="str">
        <f t="shared" si="4"/>
        <v/>
      </c>
    </row>
    <row r="36" spans="1:32" x14ac:dyDescent="0.3">
      <c r="A36" s="8">
        <f t="shared" si="1"/>
        <v>25</v>
      </c>
      <c r="B36" s="5" t="s">
        <v>44</v>
      </c>
      <c r="C36" s="209">
        <f>+Local!C36+Exterior!C36</f>
        <v>0</v>
      </c>
      <c r="D36" s="209">
        <f>+Local!D36+Exterior!D36</f>
        <v>0</v>
      </c>
      <c r="E36" s="209">
        <f>+Local!E36+Exterior!E36</f>
        <v>0</v>
      </c>
      <c r="F36" s="209">
        <f>+Local!F36+Exterior!F36</f>
        <v>0</v>
      </c>
      <c r="G36" s="209">
        <f>+Local!G36+Exterior!G36</f>
        <v>0</v>
      </c>
      <c r="H36" s="209">
        <f>+Local!H36+Exterior!H36</f>
        <v>0</v>
      </c>
      <c r="I36" s="209">
        <f>+Local!I36+Exterior!I36</f>
        <v>0</v>
      </c>
      <c r="J36" s="123">
        <f>+Local!J36+Exterior!J36</f>
        <v>0</v>
      </c>
      <c r="K36" s="124">
        <f>+Local!K36+Exterior!K36</f>
        <v>0</v>
      </c>
      <c r="L36" s="87">
        <f>+Local!L36+Exterior!L36</f>
        <v>0</v>
      </c>
      <c r="M36" s="123">
        <f>+Local!M36+Exterior!M36</f>
        <v>0</v>
      </c>
      <c r="N36" s="124">
        <f>+Local!N36+Exterior!N36</f>
        <v>0</v>
      </c>
      <c r="O36" s="354">
        <f>+Local!O36+Exterior!O36</f>
        <v>0</v>
      </c>
      <c r="P36" s="123">
        <f>+Local!P36+Exterior!P36</f>
        <v>0</v>
      </c>
      <c r="Q36" s="123">
        <f>+Local!Q36+Exterior!Q36</f>
        <v>0</v>
      </c>
      <c r="R36" s="124">
        <f>+Local!R36+Exterior!R36</f>
        <v>0</v>
      </c>
      <c r="S36" s="87">
        <f>+Local!S36+Exterior!S36</f>
        <v>0</v>
      </c>
      <c r="T36" s="355">
        <f>+Local!T36+Exterior!T36</f>
        <v>0</v>
      </c>
      <c r="U36" s="123">
        <f>+Local!U36+Exterior!U36</f>
        <v>0</v>
      </c>
      <c r="V36" s="123">
        <f>+Local!V36+Exterior!V36</f>
        <v>0</v>
      </c>
      <c r="W36" s="124">
        <f>+Local!W36+Exterior!W36</f>
        <v>0</v>
      </c>
      <c r="X36" s="87">
        <f>+Local!X36+Exterior!X36</f>
        <v>0</v>
      </c>
      <c r="Y36" s="355">
        <f>+Local!Y36+Exterior!Y36</f>
        <v>0</v>
      </c>
      <c r="Z36" s="123">
        <f>+Local!Z36+Exterior!Z36</f>
        <v>0</v>
      </c>
      <c r="AA36" s="123">
        <f>+Local!AA36+Exterior!AA36</f>
        <v>0</v>
      </c>
      <c r="AB36" s="124">
        <f>+Local!AB36+Exterior!AB36</f>
        <v>0</v>
      </c>
      <c r="AC36" s="87">
        <f>+Local!AC36+Exterior!AC36</f>
        <v>0</v>
      </c>
      <c r="AD36" s="87">
        <f>+Local!AD36+Exterior!AD36</f>
        <v>0</v>
      </c>
      <c r="AE36" s="64" t="str">
        <f t="shared" si="3"/>
        <v/>
      </c>
      <c r="AF36" s="65" t="str">
        <f t="shared" si="4"/>
        <v/>
      </c>
    </row>
    <row r="37" spans="1:32" s="2" customFormat="1" x14ac:dyDescent="0.3">
      <c r="A37" s="8">
        <f t="shared" si="1"/>
        <v>26</v>
      </c>
      <c r="B37" s="4" t="s">
        <v>45</v>
      </c>
      <c r="C37" s="207">
        <f>+Local!C37+Exterior!C37</f>
        <v>0</v>
      </c>
      <c r="D37" s="207">
        <f>+Local!D37+Exterior!D37</f>
        <v>0</v>
      </c>
      <c r="E37" s="207">
        <f>+Local!E37+Exterior!E37</f>
        <v>0</v>
      </c>
      <c r="F37" s="207">
        <f>+Local!F37+Exterior!F37</f>
        <v>0</v>
      </c>
      <c r="G37" s="207">
        <f>+Local!G37+Exterior!G37</f>
        <v>0</v>
      </c>
      <c r="H37" s="207">
        <f>+Local!H37+Exterior!H37</f>
        <v>0</v>
      </c>
      <c r="I37" s="207">
        <f>+Local!I37+Exterior!I37</f>
        <v>0</v>
      </c>
      <c r="J37" s="131">
        <f>+Local!J37+Exterior!J37</f>
        <v>0</v>
      </c>
      <c r="K37" s="132">
        <f>+Local!K37+Exterior!K37</f>
        <v>0</v>
      </c>
      <c r="L37" s="84">
        <f>+Local!L37+Exterior!L37</f>
        <v>0</v>
      </c>
      <c r="M37" s="131">
        <f>+Local!M37+Exterior!M37</f>
        <v>0</v>
      </c>
      <c r="N37" s="132">
        <f>+Local!N37+Exterior!N37</f>
        <v>0</v>
      </c>
      <c r="O37" s="245">
        <f>+Local!O37+Exterior!O37</f>
        <v>0</v>
      </c>
      <c r="P37" s="131">
        <f>+Local!P37+Exterior!P37</f>
        <v>0</v>
      </c>
      <c r="Q37" s="131">
        <f>+Local!Q37+Exterior!Q37</f>
        <v>0</v>
      </c>
      <c r="R37" s="132">
        <f>+Local!R37+Exterior!R37</f>
        <v>0</v>
      </c>
      <c r="S37" s="84">
        <f>+Local!S37+Exterior!S37</f>
        <v>0</v>
      </c>
      <c r="T37" s="226">
        <f>+Local!T37+Exterior!T37</f>
        <v>0</v>
      </c>
      <c r="U37" s="131">
        <f>+Local!U37+Exterior!U37</f>
        <v>0</v>
      </c>
      <c r="V37" s="131">
        <f>+Local!V37+Exterior!V37</f>
        <v>0</v>
      </c>
      <c r="W37" s="132">
        <f>+Local!W37+Exterior!W37</f>
        <v>0</v>
      </c>
      <c r="X37" s="84">
        <f>+Local!X37+Exterior!X37</f>
        <v>0</v>
      </c>
      <c r="Y37" s="226">
        <f>+Local!Y37+Exterior!Y37</f>
        <v>0</v>
      </c>
      <c r="Z37" s="131">
        <f>+Local!Z37+Exterior!Z37</f>
        <v>0</v>
      </c>
      <c r="AA37" s="131">
        <f>+Local!AA37+Exterior!AA37</f>
        <v>0</v>
      </c>
      <c r="AB37" s="132">
        <f>+Local!AB37+Exterior!AB37</f>
        <v>0</v>
      </c>
      <c r="AC37" s="84">
        <f>+Local!AC37+Exterior!AC37</f>
        <v>0</v>
      </c>
      <c r="AD37" s="84">
        <f>+Local!AD37+Exterior!AD37</f>
        <v>0</v>
      </c>
      <c r="AE37" s="64" t="str">
        <f t="shared" si="3"/>
        <v/>
      </c>
      <c r="AF37" s="65" t="str">
        <f t="shared" si="4"/>
        <v/>
      </c>
    </row>
    <row r="38" spans="1:32" x14ac:dyDescent="0.3">
      <c r="A38" s="8">
        <f t="shared" si="1"/>
        <v>27</v>
      </c>
      <c r="B38" s="5" t="s">
        <v>46</v>
      </c>
      <c r="C38" s="209">
        <f>+Local!C38+Exterior!C38</f>
        <v>0</v>
      </c>
      <c r="D38" s="209">
        <f>+Local!D38+Exterior!D38</f>
        <v>0</v>
      </c>
      <c r="E38" s="209">
        <f>+Local!E38+Exterior!E38</f>
        <v>0</v>
      </c>
      <c r="F38" s="209">
        <f>+Local!F38+Exterior!F38</f>
        <v>0</v>
      </c>
      <c r="G38" s="209">
        <f>+Local!G38+Exterior!G38</f>
        <v>0</v>
      </c>
      <c r="H38" s="209">
        <f>+Local!H38+Exterior!H38</f>
        <v>0</v>
      </c>
      <c r="I38" s="209">
        <f>+Local!I38+Exterior!I38</f>
        <v>0</v>
      </c>
      <c r="J38" s="123">
        <f>+Local!J38+Exterior!J38</f>
        <v>0</v>
      </c>
      <c r="K38" s="124">
        <f>+Local!K38+Exterior!K38</f>
        <v>0</v>
      </c>
      <c r="L38" s="87">
        <f>+Local!L38+Exterior!L38</f>
        <v>0</v>
      </c>
      <c r="M38" s="123">
        <f>+Local!M38+Exterior!M38</f>
        <v>0</v>
      </c>
      <c r="N38" s="124">
        <f>+Local!N38+Exterior!N38</f>
        <v>0</v>
      </c>
      <c r="O38" s="354">
        <f>+Local!O38+Exterior!O38</f>
        <v>0</v>
      </c>
      <c r="P38" s="123">
        <f>+Local!P38+Exterior!P38</f>
        <v>0</v>
      </c>
      <c r="Q38" s="123">
        <f>+Local!Q38+Exterior!Q38</f>
        <v>0</v>
      </c>
      <c r="R38" s="124">
        <f>+Local!R38+Exterior!R38</f>
        <v>0</v>
      </c>
      <c r="S38" s="87">
        <f>+Local!S38+Exterior!S38</f>
        <v>0</v>
      </c>
      <c r="T38" s="355">
        <f>+Local!T38+Exterior!T38</f>
        <v>0</v>
      </c>
      <c r="U38" s="123">
        <f>+Local!U38+Exterior!U38</f>
        <v>0</v>
      </c>
      <c r="V38" s="123">
        <f>+Local!V38+Exterior!V38</f>
        <v>0</v>
      </c>
      <c r="W38" s="124">
        <f>+Local!W38+Exterior!W38</f>
        <v>0</v>
      </c>
      <c r="X38" s="87">
        <f>+Local!X38+Exterior!X38</f>
        <v>0</v>
      </c>
      <c r="Y38" s="355">
        <f>+Local!Y38+Exterior!Y38</f>
        <v>0</v>
      </c>
      <c r="Z38" s="123">
        <f>+Local!Z38+Exterior!Z38</f>
        <v>0</v>
      </c>
      <c r="AA38" s="123">
        <f>+Local!AA38+Exterior!AA38</f>
        <v>0</v>
      </c>
      <c r="AB38" s="124">
        <f>+Local!AB38+Exterior!AB38</f>
        <v>0</v>
      </c>
      <c r="AC38" s="87">
        <f>+Local!AC38+Exterior!AC38</f>
        <v>0</v>
      </c>
      <c r="AD38" s="87">
        <f>+Local!AD38+Exterior!AD38</f>
        <v>0</v>
      </c>
      <c r="AE38" s="64" t="str">
        <f t="shared" si="3"/>
        <v/>
      </c>
      <c r="AF38" s="65" t="str">
        <f t="shared" si="4"/>
        <v/>
      </c>
    </row>
    <row r="39" spans="1:32" x14ac:dyDescent="0.3">
      <c r="A39" s="8">
        <f t="shared" si="1"/>
        <v>28</v>
      </c>
      <c r="B39" s="5" t="s">
        <v>47</v>
      </c>
      <c r="C39" s="209">
        <f>+Local!C39+Exterior!C39</f>
        <v>0</v>
      </c>
      <c r="D39" s="209">
        <f>+Local!D39+Exterior!D39</f>
        <v>0</v>
      </c>
      <c r="E39" s="209">
        <f>+Local!E39+Exterior!E39</f>
        <v>0</v>
      </c>
      <c r="F39" s="209">
        <f>+Local!F39+Exterior!F39</f>
        <v>0</v>
      </c>
      <c r="G39" s="209">
        <f>+Local!G39+Exterior!G39</f>
        <v>0</v>
      </c>
      <c r="H39" s="209">
        <f>+Local!H39+Exterior!H39</f>
        <v>0</v>
      </c>
      <c r="I39" s="209">
        <f>+Local!I39+Exterior!I39</f>
        <v>0</v>
      </c>
      <c r="J39" s="123">
        <f>+Local!J39+Exterior!J39</f>
        <v>0</v>
      </c>
      <c r="K39" s="124">
        <f>+Local!K39+Exterior!K39</f>
        <v>0</v>
      </c>
      <c r="L39" s="87">
        <f>+Local!L39+Exterior!L39</f>
        <v>0</v>
      </c>
      <c r="M39" s="123">
        <f>+Local!M39+Exterior!M39</f>
        <v>0</v>
      </c>
      <c r="N39" s="124">
        <f>+Local!N39+Exterior!N39</f>
        <v>0</v>
      </c>
      <c r="O39" s="354">
        <f>+Local!O39+Exterior!O39</f>
        <v>0</v>
      </c>
      <c r="P39" s="123">
        <f>+Local!P39+Exterior!P39</f>
        <v>0</v>
      </c>
      <c r="Q39" s="123">
        <f>+Local!Q39+Exterior!Q39</f>
        <v>0</v>
      </c>
      <c r="R39" s="124">
        <f>+Local!R39+Exterior!R39</f>
        <v>0</v>
      </c>
      <c r="S39" s="87">
        <f>+Local!S39+Exterior!S39</f>
        <v>0</v>
      </c>
      <c r="T39" s="355">
        <f>+Local!T39+Exterior!T39</f>
        <v>0</v>
      </c>
      <c r="U39" s="123">
        <f>+Local!U39+Exterior!U39</f>
        <v>0</v>
      </c>
      <c r="V39" s="123">
        <f>+Local!V39+Exterior!V39</f>
        <v>0</v>
      </c>
      <c r="W39" s="124">
        <f>+Local!W39+Exterior!W39</f>
        <v>0</v>
      </c>
      <c r="X39" s="87">
        <f>+Local!X39+Exterior!X39</f>
        <v>0</v>
      </c>
      <c r="Y39" s="355">
        <f>+Local!Y39+Exterior!Y39</f>
        <v>0</v>
      </c>
      <c r="Z39" s="123">
        <f>+Local!Z39+Exterior!Z39</f>
        <v>0</v>
      </c>
      <c r="AA39" s="123">
        <f>+Local!AA39+Exterior!AA39</f>
        <v>0</v>
      </c>
      <c r="AB39" s="124">
        <f>+Local!AB39+Exterior!AB39</f>
        <v>0</v>
      </c>
      <c r="AC39" s="87">
        <f>+Local!AC39+Exterior!AC39</f>
        <v>0</v>
      </c>
      <c r="AD39" s="87">
        <f>+Local!AD39+Exterior!AD39</f>
        <v>0</v>
      </c>
      <c r="AE39" s="64" t="str">
        <f t="shared" si="3"/>
        <v/>
      </c>
      <c r="AF39" s="65" t="str">
        <f t="shared" si="4"/>
        <v/>
      </c>
    </row>
    <row r="40" spans="1:32" x14ac:dyDescent="0.3">
      <c r="A40" s="8">
        <f t="shared" si="1"/>
        <v>29</v>
      </c>
      <c r="B40" s="5" t="s">
        <v>48</v>
      </c>
      <c r="C40" s="209">
        <f>+Local!C40+Exterior!C40</f>
        <v>0</v>
      </c>
      <c r="D40" s="209">
        <f>+Local!D40+Exterior!D40</f>
        <v>0</v>
      </c>
      <c r="E40" s="209">
        <f>+Local!E40+Exterior!E40</f>
        <v>0</v>
      </c>
      <c r="F40" s="209">
        <f>+Local!F40+Exterior!F40</f>
        <v>0</v>
      </c>
      <c r="G40" s="209">
        <f>+Local!G40+Exterior!G40</f>
        <v>0</v>
      </c>
      <c r="H40" s="209">
        <f>+Local!H40+Exterior!H40</f>
        <v>0</v>
      </c>
      <c r="I40" s="209">
        <f>+Local!I40+Exterior!I40</f>
        <v>0</v>
      </c>
      <c r="J40" s="123">
        <f>+Local!J40+Exterior!J40</f>
        <v>0</v>
      </c>
      <c r="K40" s="124">
        <f>+Local!K40+Exterior!K40</f>
        <v>0</v>
      </c>
      <c r="L40" s="87">
        <f>+Local!L40+Exterior!L40</f>
        <v>0</v>
      </c>
      <c r="M40" s="123">
        <f>+Local!M40+Exterior!M40</f>
        <v>0</v>
      </c>
      <c r="N40" s="124">
        <f>+Local!N40+Exterior!N40</f>
        <v>0</v>
      </c>
      <c r="O40" s="354">
        <f>+Local!O40+Exterior!O40</f>
        <v>0</v>
      </c>
      <c r="P40" s="123">
        <f>+Local!P40+Exterior!P40</f>
        <v>0</v>
      </c>
      <c r="Q40" s="123">
        <f>+Local!Q40+Exterior!Q40</f>
        <v>0</v>
      </c>
      <c r="R40" s="124">
        <f>+Local!R40+Exterior!R40</f>
        <v>0</v>
      </c>
      <c r="S40" s="87">
        <f>+Local!S40+Exterior!S40</f>
        <v>0</v>
      </c>
      <c r="T40" s="355">
        <f>+Local!T40+Exterior!T40</f>
        <v>0</v>
      </c>
      <c r="U40" s="123">
        <f>+Local!U40+Exterior!U40</f>
        <v>0</v>
      </c>
      <c r="V40" s="123">
        <f>+Local!V40+Exterior!V40</f>
        <v>0</v>
      </c>
      <c r="W40" s="124">
        <f>+Local!W40+Exterior!W40</f>
        <v>0</v>
      </c>
      <c r="X40" s="87">
        <f>+Local!X40+Exterior!X40</f>
        <v>0</v>
      </c>
      <c r="Y40" s="355">
        <f>+Local!Y40+Exterior!Y40</f>
        <v>0</v>
      </c>
      <c r="Z40" s="123">
        <f>+Local!Z40+Exterior!Z40</f>
        <v>0</v>
      </c>
      <c r="AA40" s="123">
        <f>+Local!AA40+Exterior!AA40</f>
        <v>0</v>
      </c>
      <c r="AB40" s="124">
        <f>+Local!AB40+Exterior!AB40</f>
        <v>0</v>
      </c>
      <c r="AC40" s="87">
        <f>+Local!AC40+Exterior!AC40</f>
        <v>0</v>
      </c>
      <c r="AD40" s="87">
        <f>+Local!AD40+Exterior!AD40</f>
        <v>0</v>
      </c>
      <c r="AE40" s="64" t="str">
        <f t="shared" si="3"/>
        <v/>
      </c>
      <c r="AF40" s="65" t="str">
        <f t="shared" si="4"/>
        <v/>
      </c>
    </row>
    <row r="41" spans="1:32" s="2" customFormat="1" x14ac:dyDescent="0.3">
      <c r="A41" s="8">
        <f t="shared" si="1"/>
        <v>30</v>
      </c>
      <c r="B41" s="4" t="s">
        <v>49</v>
      </c>
      <c r="C41" s="207">
        <f>+Local!C41+Exterior!C41</f>
        <v>0</v>
      </c>
      <c r="D41" s="207">
        <f>+Local!D41+Exterior!D41</f>
        <v>0</v>
      </c>
      <c r="E41" s="207">
        <f>+Local!E41+Exterior!E41</f>
        <v>0</v>
      </c>
      <c r="F41" s="207">
        <f>+Local!F41+Exterior!F41</f>
        <v>0</v>
      </c>
      <c r="G41" s="207">
        <f>+Local!G41+Exterior!G41</f>
        <v>0</v>
      </c>
      <c r="H41" s="207">
        <f>+Local!H41+Exterior!H41</f>
        <v>0</v>
      </c>
      <c r="I41" s="207">
        <f>+Local!I41+Exterior!I41</f>
        <v>0</v>
      </c>
      <c r="J41" s="131">
        <f>+Local!J41+Exterior!J41</f>
        <v>0</v>
      </c>
      <c r="K41" s="132">
        <f>+Local!K41+Exterior!K41</f>
        <v>0</v>
      </c>
      <c r="L41" s="84">
        <f>+Local!L41+Exterior!L41</f>
        <v>0</v>
      </c>
      <c r="M41" s="131">
        <f>+Local!M41+Exterior!M41</f>
        <v>0</v>
      </c>
      <c r="N41" s="132">
        <f>+Local!N41+Exterior!N41</f>
        <v>0</v>
      </c>
      <c r="O41" s="245">
        <f>+Local!O41+Exterior!O41</f>
        <v>0</v>
      </c>
      <c r="P41" s="131">
        <f>+Local!P41+Exterior!P41</f>
        <v>0</v>
      </c>
      <c r="Q41" s="131">
        <f>+Local!Q41+Exterior!Q41</f>
        <v>0</v>
      </c>
      <c r="R41" s="132">
        <f>+Local!R41+Exterior!R41</f>
        <v>0</v>
      </c>
      <c r="S41" s="84">
        <f>+Local!S41+Exterior!S41</f>
        <v>0</v>
      </c>
      <c r="T41" s="226">
        <f>+Local!T41+Exterior!T41</f>
        <v>0</v>
      </c>
      <c r="U41" s="131">
        <f>+Local!U41+Exterior!U41</f>
        <v>0</v>
      </c>
      <c r="V41" s="131">
        <f>+Local!V41+Exterior!V41</f>
        <v>0</v>
      </c>
      <c r="W41" s="132">
        <f>+Local!W41+Exterior!W41</f>
        <v>0</v>
      </c>
      <c r="X41" s="84">
        <f>+Local!X41+Exterior!X41</f>
        <v>0</v>
      </c>
      <c r="Y41" s="226">
        <f>+Local!Y41+Exterior!Y41</f>
        <v>0</v>
      </c>
      <c r="Z41" s="131">
        <f>+Local!Z41+Exterior!Z41</f>
        <v>0</v>
      </c>
      <c r="AA41" s="131">
        <f>+Local!AA41+Exterior!AA41</f>
        <v>0</v>
      </c>
      <c r="AB41" s="132">
        <f>+Local!AB41+Exterior!AB41</f>
        <v>0</v>
      </c>
      <c r="AC41" s="84">
        <f>+Local!AC41+Exterior!AC41</f>
        <v>0</v>
      </c>
      <c r="AD41" s="84">
        <f>+Local!AD41+Exterior!AD41</f>
        <v>0</v>
      </c>
      <c r="AE41" s="64" t="str">
        <f t="shared" si="3"/>
        <v/>
      </c>
      <c r="AF41" s="65" t="str">
        <f t="shared" si="4"/>
        <v/>
      </c>
    </row>
    <row r="42" spans="1:32" x14ac:dyDescent="0.3">
      <c r="A42" s="8">
        <f t="shared" si="1"/>
        <v>31</v>
      </c>
      <c r="B42" s="5" t="s">
        <v>47</v>
      </c>
      <c r="C42" s="209">
        <f>+Local!C42+Exterior!C42</f>
        <v>0</v>
      </c>
      <c r="D42" s="209">
        <f>+Local!D42+Exterior!D42</f>
        <v>0</v>
      </c>
      <c r="E42" s="209">
        <f>+Local!E42+Exterior!E42</f>
        <v>0</v>
      </c>
      <c r="F42" s="209">
        <f>+Local!F42+Exterior!F42</f>
        <v>0</v>
      </c>
      <c r="G42" s="209">
        <f>+Local!G42+Exterior!G42</f>
        <v>0</v>
      </c>
      <c r="H42" s="209">
        <f>+Local!H42+Exterior!H42</f>
        <v>0</v>
      </c>
      <c r="I42" s="209">
        <f>+Local!I42+Exterior!I42</f>
        <v>0</v>
      </c>
      <c r="J42" s="123">
        <f>+Local!J42+Exterior!J42</f>
        <v>0</v>
      </c>
      <c r="K42" s="124">
        <f>+Local!K42+Exterior!K42</f>
        <v>0</v>
      </c>
      <c r="L42" s="87">
        <f>+Local!L42+Exterior!L42</f>
        <v>0</v>
      </c>
      <c r="M42" s="123">
        <f>+Local!M42+Exterior!M42</f>
        <v>0</v>
      </c>
      <c r="N42" s="124">
        <f>+Local!N42+Exterior!N42</f>
        <v>0</v>
      </c>
      <c r="O42" s="354">
        <f>+Local!O42+Exterior!O42</f>
        <v>0</v>
      </c>
      <c r="P42" s="123">
        <f>+Local!P42+Exterior!P42</f>
        <v>0</v>
      </c>
      <c r="Q42" s="123">
        <f>+Local!Q42+Exterior!Q42</f>
        <v>0</v>
      </c>
      <c r="R42" s="124">
        <f>+Local!R42+Exterior!R42</f>
        <v>0</v>
      </c>
      <c r="S42" s="87">
        <f>+Local!S42+Exterior!S42</f>
        <v>0</v>
      </c>
      <c r="T42" s="355">
        <f>+Local!T42+Exterior!T42</f>
        <v>0</v>
      </c>
      <c r="U42" s="123">
        <f>+Local!U42+Exterior!U42</f>
        <v>0</v>
      </c>
      <c r="V42" s="123">
        <f>+Local!V42+Exterior!V42</f>
        <v>0</v>
      </c>
      <c r="W42" s="124">
        <f>+Local!W42+Exterior!W42</f>
        <v>0</v>
      </c>
      <c r="X42" s="87">
        <f>+Local!X42+Exterior!X42</f>
        <v>0</v>
      </c>
      <c r="Y42" s="355">
        <f>+Local!Y42+Exterior!Y42</f>
        <v>0</v>
      </c>
      <c r="Z42" s="123">
        <f>+Local!Z42+Exterior!Z42</f>
        <v>0</v>
      </c>
      <c r="AA42" s="123">
        <f>+Local!AA42+Exterior!AA42</f>
        <v>0</v>
      </c>
      <c r="AB42" s="124">
        <f>+Local!AB42+Exterior!AB42</f>
        <v>0</v>
      </c>
      <c r="AC42" s="87">
        <f>+Local!AC42+Exterior!AC42</f>
        <v>0</v>
      </c>
      <c r="AD42" s="87">
        <f>+Local!AD42+Exterior!AD42</f>
        <v>0</v>
      </c>
      <c r="AE42" s="64" t="str">
        <f t="shared" si="3"/>
        <v/>
      </c>
      <c r="AF42" s="65" t="str">
        <f t="shared" si="4"/>
        <v/>
      </c>
    </row>
    <row r="43" spans="1:32" x14ac:dyDescent="0.3">
      <c r="A43" s="8">
        <f t="shared" si="1"/>
        <v>32</v>
      </c>
      <c r="B43" s="5" t="s">
        <v>48</v>
      </c>
      <c r="C43" s="209">
        <f>+Local!C43+Exterior!C43</f>
        <v>0</v>
      </c>
      <c r="D43" s="209">
        <f>+Local!D43+Exterior!D43</f>
        <v>0</v>
      </c>
      <c r="E43" s="209">
        <f>+Local!E43+Exterior!E43</f>
        <v>0</v>
      </c>
      <c r="F43" s="209">
        <f>+Local!F43+Exterior!F43</f>
        <v>0</v>
      </c>
      <c r="G43" s="209">
        <f>+Local!G43+Exterior!G43</f>
        <v>0</v>
      </c>
      <c r="H43" s="209">
        <f>+Local!H43+Exterior!H43</f>
        <v>0</v>
      </c>
      <c r="I43" s="209">
        <f>+Local!I43+Exterior!I43</f>
        <v>0</v>
      </c>
      <c r="J43" s="123">
        <f>+Local!J43+Exterior!J43</f>
        <v>0</v>
      </c>
      <c r="K43" s="124">
        <f>+Local!K43+Exterior!K43</f>
        <v>0</v>
      </c>
      <c r="L43" s="87">
        <f>+Local!L43+Exterior!L43</f>
        <v>0</v>
      </c>
      <c r="M43" s="123">
        <f>+Local!M43+Exterior!M43</f>
        <v>0</v>
      </c>
      <c r="N43" s="124">
        <f>+Local!N43+Exterior!N43</f>
        <v>0</v>
      </c>
      <c r="O43" s="354">
        <f>+Local!O43+Exterior!O43</f>
        <v>0</v>
      </c>
      <c r="P43" s="123">
        <f>+Local!P43+Exterior!P43</f>
        <v>0</v>
      </c>
      <c r="Q43" s="123">
        <f>+Local!Q43+Exterior!Q43</f>
        <v>0</v>
      </c>
      <c r="R43" s="124">
        <f>+Local!R43+Exterior!R43</f>
        <v>0</v>
      </c>
      <c r="S43" s="87">
        <f>+Local!S43+Exterior!S43</f>
        <v>0</v>
      </c>
      <c r="T43" s="355">
        <f>+Local!T43+Exterior!T43</f>
        <v>0</v>
      </c>
      <c r="U43" s="123">
        <f>+Local!U43+Exterior!U43</f>
        <v>0</v>
      </c>
      <c r="V43" s="123">
        <f>+Local!V43+Exterior!V43</f>
        <v>0</v>
      </c>
      <c r="W43" s="124">
        <f>+Local!W43+Exterior!W43</f>
        <v>0</v>
      </c>
      <c r="X43" s="87">
        <f>+Local!X43+Exterior!X43</f>
        <v>0</v>
      </c>
      <c r="Y43" s="355">
        <f>+Local!Y43+Exterior!Y43</f>
        <v>0</v>
      </c>
      <c r="Z43" s="123">
        <f>+Local!Z43+Exterior!Z43</f>
        <v>0</v>
      </c>
      <c r="AA43" s="123">
        <f>+Local!AA43+Exterior!AA43</f>
        <v>0</v>
      </c>
      <c r="AB43" s="124">
        <f>+Local!AB43+Exterior!AB43</f>
        <v>0</v>
      </c>
      <c r="AC43" s="87">
        <f>+Local!AC43+Exterior!AC43</f>
        <v>0</v>
      </c>
      <c r="AD43" s="87">
        <f>+Local!AD43+Exterior!AD43</f>
        <v>0</v>
      </c>
      <c r="AE43" s="64" t="str">
        <f t="shared" si="3"/>
        <v/>
      </c>
      <c r="AF43" s="65" t="str">
        <f t="shared" si="4"/>
        <v/>
      </c>
    </row>
    <row r="44" spans="1:32" s="2" customFormat="1" x14ac:dyDescent="0.3">
      <c r="A44" s="8">
        <f t="shared" si="1"/>
        <v>33</v>
      </c>
      <c r="B44" s="4" t="s">
        <v>50</v>
      </c>
      <c r="C44" s="207">
        <f>+Local!C44+Exterior!C44</f>
        <v>0</v>
      </c>
      <c r="D44" s="207">
        <f>+Local!D44+Exterior!D44</f>
        <v>0</v>
      </c>
      <c r="E44" s="207">
        <f>+Local!E44+Exterior!E44</f>
        <v>0</v>
      </c>
      <c r="F44" s="207">
        <f>+Local!F44+Exterior!F44</f>
        <v>0</v>
      </c>
      <c r="G44" s="207">
        <f>+Local!G44+Exterior!G44</f>
        <v>0</v>
      </c>
      <c r="H44" s="207">
        <f>+Local!H44+Exterior!H44</f>
        <v>0</v>
      </c>
      <c r="I44" s="207">
        <f>+Local!I44+Exterior!I44</f>
        <v>0</v>
      </c>
      <c r="J44" s="131">
        <f>+Local!J44+Exterior!J44</f>
        <v>0</v>
      </c>
      <c r="K44" s="132">
        <f>+Local!K44+Exterior!K44</f>
        <v>0</v>
      </c>
      <c r="L44" s="84">
        <f>+Local!L44+Exterior!L44</f>
        <v>0</v>
      </c>
      <c r="M44" s="131">
        <f>+Local!M44+Exterior!M44</f>
        <v>0</v>
      </c>
      <c r="N44" s="132">
        <f>+Local!N44+Exterior!N44</f>
        <v>0</v>
      </c>
      <c r="O44" s="245">
        <f>+Local!O44+Exterior!O44</f>
        <v>0</v>
      </c>
      <c r="P44" s="131">
        <f>+Local!P44+Exterior!P44</f>
        <v>0</v>
      </c>
      <c r="Q44" s="131">
        <f>+Local!Q44+Exterior!Q44</f>
        <v>0</v>
      </c>
      <c r="R44" s="132">
        <f>+Local!R44+Exterior!R44</f>
        <v>0</v>
      </c>
      <c r="S44" s="84">
        <f>+Local!S44+Exterior!S44</f>
        <v>0</v>
      </c>
      <c r="T44" s="226">
        <f>+Local!T44+Exterior!T44</f>
        <v>0</v>
      </c>
      <c r="U44" s="131">
        <f>+Local!U44+Exterior!U44</f>
        <v>0</v>
      </c>
      <c r="V44" s="131">
        <f>+Local!V44+Exterior!V44</f>
        <v>0</v>
      </c>
      <c r="W44" s="132">
        <f>+Local!W44+Exterior!W44</f>
        <v>0</v>
      </c>
      <c r="X44" s="84">
        <f>+Local!X44+Exterior!X44</f>
        <v>0</v>
      </c>
      <c r="Y44" s="226">
        <f>+Local!Y44+Exterior!Y44</f>
        <v>0</v>
      </c>
      <c r="Z44" s="131">
        <f>+Local!Z44+Exterior!Z44</f>
        <v>0</v>
      </c>
      <c r="AA44" s="131">
        <f>+Local!AA44+Exterior!AA44</f>
        <v>0</v>
      </c>
      <c r="AB44" s="132">
        <f>+Local!AB44+Exterior!AB44</f>
        <v>0</v>
      </c>
      <c r="AC44" s="84">
        <f>+Local!AC44+Exterior!AC44</f>
        <v>0</v>
      </c>
      <c r="AD44" s="84">
        <f>+Local!AD44+Exterior!AD44</f>
        <v>0</v>
      </c>
      <c r="AE44" s="64" t="str">
        <f t="shared" si="3"/>
        <v/>
      </c>
      <c r="AF44" s="65" t="str">
        <f t="shared" si="4"/>
        <v/>
      </c>
    </row>
    <row r="45" spans="1:32" s="2" customFormat="1" x14ac:dyDescent="0.3">
      <c r="A45" s="8">
        <f>+A44+1</f>
        <v>34</v>
      </c>
      <c r="B45" s="5" t="s">
        <v>168</v>
      </c>
      <c r="C45" s="209">
        <f>+Local!C45+Exterior!C45</f>
        <v>0</v>
      </c>
      <c r="D45" s="209">
        <f>+Local!D45+Exterior!D45</f>
        <v>0</v>
      </c>
      <c r="E45" s="209">
        <f>+Local!E45+Exterior!E45</f>
        <v>0</v>
      </c>
      <c r="F45" s="209">
        <f>+Local!F45+Exterior!F45</f>
        <v>0</v>
      </c>
      <c r="G45" s="209">
        <f>+Local!G45+Exterior!G45</f>
        <v>0</v>
      </c>
      <c r="H45" s="209">
        <f>+Local!H45+Exterior!H45</f>
        <v>0</v>
      </c>
      <c r="I45" s="209">
        <f>+Local!I45+Exterior!I45</f>
        <v>0</v>
      </c>
      <c r="J45" s="123">
        <f>+Local!J45+Exterior!J45</f>
        <v>0</v>
      </c>
      <c r="K45" s="124">
        <f>+Local!K45+Exterior!K45</f>
        <v>0</v>
      </c>
      <c r="L45" s="87">
        <f>+Local!L45+Exterior!L45</f>
        <v>0</v>
      </c>
      <c r="M45" s="123">
        <f>+Local!M45+Exterior!M45</f>
        <v>0</v>
      </c>
      <c r="N45" s="124">
        <f>+Local!N45+Exterior!N45</f>
        <v>0</v>
      </c>
      <c r="O45" s="354">
        <f>+Local!O45+Exterior!O45</f>
        <v>0</v>
      </c>
      <c r="P45" s="123">
        <f>+Local!P45+Exterior!P45</f>
        <v>0</v>
      </c>
      <c r="Q45" s="123">
        <f>+Local!Q45+Exterior!Q45</f>
        <v>0</v>
      </c>
      <c r="R45" s="124">
        <f>+Local!R45+Exterior!R45</f>
        <v>0</v>
      </c>
      <c r="S45" s="87">
        <f>+Local!S45+Exterior!S45</f>
        <v>0</v>
      </c>
      <c r="T45" s="355">
        <f>+Local!T45+Exterior!T45</f>
        <v>0</v>
      </c>
      <c r="U45" s="123">
        <f>+Local!U45+Exterior!U45</f>
        <v>0</v>
      </c>
      <c r="V45" s="123">
        <f>+Local!V45+Exterior!V45</f>
        <v>0</v>
      </c>
      <c r="W45" s="124">
        <f>+Local!W45+Exterior!W45</f>
        <v>0</v>
      </c>
      <c r="X45" s="87">
        <f>+Local!X45+Exterior!X45</f>
        <v>0</v>
      </c>
      <c r="Y45" s="355">
        <f>+Local!Y45+Exterior!Y45</f>
        <v>0</v>
      </c>
      <c r="Z45" s="123">
        <f>+Local!Z45+Exterior!Z45</f>
        <v>0</v>
      </c>
      <c r="AA45" s="123">
        <f>+Local!AA45+Exterior!AA45</f>
        <v>0</v>
      </c>
      <c r="AB45" s="124">
        <f>+Local!AB45+Exterior!AB45</f>
        <v>0</v>
      </c>
      <c r="AC45" s="87">
        <f>+Local!AC45+Exterior!AC45</f>
        <v>0</v>
      </c>
      <c r="AD45" s="87">
        <f>+Local!AD45+Exterior!AD45</f>
        <v>0</v>
      </c>
      <c r="AE45" s="64" t="str">
        <f t="shared" ref="AE45:AE46" si="5">IF(I45&lt;H45,"Póliza &lt; Asegurados",IF(I45&gt;0,IF(H45=0,"Asegurados sin pólizas",""),""))</f>
        <v/>
      </c>
      <c r="AF45" s="65" t="str">
        <f t="shared" ref="AF45:AF46" si="6">IF(J45&gt;0,IF(H45&lt;1,"Primas sin pólizas",""),IF(H45&gt;0,IF(J45&lt;1,"Pólizas sin primas",""),""))</f>
        <v/>
      </c>
    </row>
    <row r="46" spans="1:32" s="2" customFormat="1" x14ac:dyDescent="0.3">
      <c r="A46" s="8">
        <f t="shared" ref="A46:A71" si="7">+A45+1</f>
        <v>35</v>
      </c>
      <c r="B46" s="5" t="s">
        <v>37</v>
      </c>
      <c r="C46" s="209">
        <f>+Local!C46+Exterior!C46</f>
        <v>0</v>
      </c>
      <c r="D46" s="209">
        <f>+Local!D46+Exterior!D46</f>
        <v>0</v>
      </c>
      <c r="E46" s="209">
        <f>+Local!E46+Exterior!E46</f>
        <v>0</v>
      </c>
      <c r="F46" s="209">
        <f>+Local!F46+Exterior!F46</f>
        <v>0</v>
      </c>
      <c r="G46" s="209">
        <f>+Local!G46+Exterior!G46</f>
        <v>0</v>
      </c>
      <c r="H46" s="209">
        <f>+Local!H46+Exterior!H46</f>
        <v>0</v>
      </c>
      <c r="I46" s="209">
        <f>+Local!I46+Exterior!I46</f>
        <v>0</v>
      </c>
      <c r="J46" s="123">
        <f>+Local!J46+Exterior!J46</f>
        <v>0</v>
      </c>
      <c r="K46" s="124">
        <f>+Local!K46+Exterior!K46</f>
        <v>0</v>
      </c>
      <c r="L46" s="87">
        <f>+Local!L46+Exterior!L46</f>
        <v>0</v>
      </c>
      <c r="M46" s="123">
        <f>+Local!M46+Exterior!M46</f>
        <v>0</v>
      </c>
      <c r="N46" s="124">
        <f>+Local!N46+Exterior!N46</f>
        <v>0</v>
      </c>
      <c r="O46" s="354">
        <f>+Local!O46+Exterior!O46</f>
        <v>0</v>
      </c>
      <c r="P46" s="123">
        <f>+Local!P46+Exterior!P46</f>
        <v>0</v>
      </c>
      <c r="Q46" s="123">
        <f>+Local!Q46+Exterior!Q46</f>
        <v>0</v>
      </c>
      <c r="R46" s="124">
        <f>+Local!R46+Exterior!R46</f>
        <v>0</v>
      </c>
      <c r="S46" s="87">
        <f>+Local!S46+Exterior!S46</f>
        <v>0</v>
      </c>
      <c r="T46" s="355">
        <f>+Local!T46+Exterior!T46</f>
        <v>0</v>
      </c>
      <c r="U46" s="123">
        <f>+Local!U46+Exterior!U46</f>
        <v>0</v>
      </c>
      <c r="V46" s="123">
        <f>+Local!V46+Exterior!V46</f>
        <v>0</v>
      </c>
      <c r="W46" s="124">
        <f>+Local!W46+Exterior!W46</f>
        <v>0</v>
      </c>
      <c r="X46" s="87">
        <f>+Local!X46+Exterior!X46</f>
        <v>0</v>
      </c>
      <c r="Y46" s="355">
        <f>+Local!Y46+Exterior!Y46</f>
        <v>0</v>
      </c>
      <c r="Z46" s="123">
        <f>+Local!Z46+Exterior!Z46</f>
        <v>0</v>
      </c>
      <c r="AA46" s="123">
        <f>+Local!AA46+Exterior!AA46</f>
        <v>0</v>
      </c>
      <c r="AB46" s="124">
        <f>+Local!AB46+Exterior!AB46</f>
        <v>0</v>
      </c>
      <c r="AC46" s="87">
        <f>+Local!AC46+Exterior!AC46</f>
        <v>0</v>
      </c>
      <c r="AD46" s="87">
        <f>+Local!AD46+Exterior!AD46</f>
        <v>0</v>
      </c>
      <c r="AE46" s="64" t="str">
        <f t="shared" si="5"/>
        <v/>
      </c>
      <c r="AF46" s="65" t="str">
        <f t="shared" si="6"/>
        <v/>
      </c>
    </row>
    <row r="47" spans="1:32" s="2" customFormat="1" x14ac:dyDescent="0.3">
      <c r="A47" s="8">
        <f t="shared" si="7"/>
        <v>36</v>
      </c>
      <c r="B47" s="4" t="s">
        <v>51</v>
      </c>
      <c r="C47" s="207">
        <f>+Local!C47+Exterior!C47</f>
        <v>0</v>
      </c>
      <c r="D47" s="207">
        <f>+Local!D47+Exterior!D47</f>
        <v>0</v>
      </c>
      <c r="E47" s="207">
        <f>+Local!E47+Exterior!E47</f>
        <v>0</v>
      </c>
      <c r="F47" s="207">
        <f>+Local!F47+Exterior!F47</f>
        <v>0</v>
      </c>
      <c r="G47" s="207">
        <f>+Local!G47+Exterior!G47</f>
        <v>0</v>
      </c>
      <c r="H47" s="207">
        <f>+Local!H47+Exterior!H47</f>
        <v>0</v>
      </c>
      <c r="I47" s="207">
        <f>+Local!I47+Exterior!I47</f>
        <v>0</v>
      </c>
      <c r="J47" s="131">
        <f>+Local!J47+Exterior!J47</f>
        <v>0</v>
      </c>
      <c r="K47" s="132">
        <f>+Local!K47+Exterior!K47</f>
        <v>0</v>
      </c>
      <c r="L47" s="84">
        <f>+Local!L47+Exterior!L47</f>
        <v>0</v>
      </c>
      <c r="M47" s="131">
        <f>+Local!M47+Exterior!M47</f>
        <v>0</v>
      </c>
      <c r="N47" s="132">
        <f>+Local!N47+Exterior!N47</f>
        <v>0</v>
      </c>
      <c r="O47" s="245">
        <f>+Local!O47+Exterior!O47</f>
        <v>0</v>
      </c>
      <c r="P47" s="131">
        <f>+Local!P47+Exterior!P47</f>
        <v>0</v>
      </c>
      <c r="Q47" s="131">
        <f>+Local!Q47+Exterior!Q47</f>
        <v>0</v>
      </c>
      <c r="R47" s="132">
        <f>+Local!R47+Exterior!R47</f>
        <v>0</v>
      </c>
      <c r="S47" s="84">
        <f>+Local!S47+Exterior!S47</f>
        <v>0</v>
      </c>
      <c r="T47" s="226">
        <f>+Local!T47+Exterior!T47</f>
        <v>0</v>
      </c>
      <c r="U47" s="131">
        <f>+Local!U47+Exterior!U47</f>
        <v>0</v>
      </c>
      <c r="V47" s="131">
        <f>+Local!V47+Exterior!V47</f>
        <v>0</v>
      </c>
      <c r="W47" s="132">
        <f>+Local!W47+Exterior!W47</f>
        <v>0</v>
      </c>
      <c r="X47" s="84">
        <f>+Local!X47+Exterior!X47</f>
        <v>0</v>
      </c>
      <c r="Y47" s="226">
        <f>+Local!Y47+Exterior!Y47</f>
        <v>0</v>
      </c>
      <c r="Z47" s="131">
        <f>+Local!Z47+Exterior!Z47</f>
        <v>0</v>
      </c>
      <c r="AA47" s="131">
        <f>+Local!AA47+Exterior!AA47</f>
        <v>0</v>
      </c>
      <c r="AB47" s="132">
        <f>+Local!AB47+Exterior!AB47</f>
        <v>0</v>
      </c>
      <c r="AC47" s="84">
        <f>+Local!AC47+Exterior!AC47</f>
        <v>0</v>
      </c>
      <c r="AD47" s="84">
        <f>+Local!AD47+Exterior!AD47</f>
        <v>0</v>
      </c>
      <c r="AE47" s="64" t="str">
        <f t="shared" si="3"/>
        <v/>
      </c>
      <c r="AF47" s="65" t="str">
        <f t="shared" si="4"/>
        <v/>
      </c>
    </row>
    <row r="48" spans="1:32" x14ac:dyDescent="0.3">
      <c r="A48" s="8">
        <f t="shared" si="7"/>
        <v>37</v>
      </c>
      <c r="B48" s="5" t="s">
        <v>52</v>
      </c>
      <c r="C48" s="209">
        <f>+Local!C48+Exterior!C48</f>
        <v>0</v>
      </c>
      <c r="D48" s="209">
        <f>+Local!D48+Exterior!D48</f>
        <v>0</v>
      </c>
      <c r="E48" s="209">
        <f>+Local!E48+Exterior!E48</f>
        <v>0</v>
      </c>
      <c r="F48" s="209">
        <f>+Local!F48+Exterior!F48</f>
        <v>0</v>
      </c>
      <c r="G48" s="209">
        <f>+Local!G48+Exterior!G48</f>
        <v>0</v>
      </c>
      <c r="H48" s="209">
        <f>+Local!H48+Exterior!H48</f>
        <v>0</v>
      </c>
      <c r="I48" s="209">
        <f>+Local!I48+Exterior!I48</f>
        <v>0</v>
      </c>
      <c r="J48" s="123">
        <f>+Local!J48+Exterior!J48</f>
        <v>0</v>
      </c>
      <c r="K48" s="124">
        <f>+Local!K48+Exterior!K48</f>
        <v>0</v>
      </c>
      <c r="L48" s="87">
        <f>+Local!L48+Exterior!L48</f>
        <v>0</v>
      </c>
      <c r="M48" s="123">
        <f>+Local!M48+Exterior!M48</f>
        <v>0</v>
      </c>
      <c r="N48" s="124">
        <f>+Local!N48+Exterior!N48</f>
        <v>0</v>
      </c>
      <c r="O48" s="354">
        <f>+Local!O48+Exterior!O48</f>
        <v>0</v>
      </c>
      <c r="P48" s="123">
        <f>+Local!P48+Exterior!P48</f>
        <v>0</v>
      </c>
      <c r="Q48" s="123">
        <f>+Local!Q48+Exterior!Q48</f>
        <v>0</v>
      </c>
      <c r="R48" s="124">
        <f>+Local!R48+Exterior!R48</f>
        <v>0</v>
      </c>
      <c r="S48" s="87">
        <f>+Local!S48+Exterior!S48</f>
        <v>0</v>
      </c>
      <c r="T48" s="355">
        <f>+Local!T48+Exterior!T48</f>
        <v>0</v>
      </c>
      <c r="U48" s="123">
        <f>+Local!U48+Exterior!U48</f>
        <v>0</v>
      </c>
      <c r="V48" s="123">
        <f>+Local!V48+Exterior!V48</f>
        <v>0</v>
      </c>
      <c r="W48" s="124">
        <f>+Local!W48+Exterior!W48</f>
        <v>0</v>
      </c>
      <c r="X48" s="87">
        <f>+Local!X48+Exterior!X48</f>
        <v>0</v>
      </c>
      <c r="Y48" s="355">
        <f>+Local!Y48+Exterior!Y48</f>
        <v>0</v>
      </c>
      <c r="Z48" s="123">
        <f>+Local!Z48+Exterior!Z48</f>
        <v>0</v>
      </c>
      <c r="AA48" s="123">
        <f>+Local!AA48+Exterior!AA48</f>
        <v>0</v>
      </c>
      <c r="AB48" s="124">
        <f>+Local!AB48+Exterior!AB48</f>
        <v>0</v>
      </c>
      <c r="AC48" s="87">
        <f>+Local!AC48+Exterior!AC48</f>
        <v>0</v>
      </c>
      <c r="AD48" s="87">
        <f>+Local!AD48+Exterior!AD48</f>
        <v>0</v>
      </c>
      <c r="AE48" s="64" t="str">
        <f t="shared" si="3"/>
        <v/>
      </c>
      <c r="AF48" s="65" t="str">
        <f t="shared" si="4"/>
        <v/>
      </c>
    </row>
    <row r="49" spans="1:35" x14ac:dyDescent="0.3">
      <c r="A49" s="8">
        <f t="shared" si="7"/>
        <v>38</v>
      </c>
      <c r="B49" s="5" t="s">
        <v>53</v>
      </c>
      <c r="C49" s="209">
        <f>+Local!C49+Exterior!C49</f>
        <v>0</v>
      </c>
      <c r="D49" s="209">
        <f>+Local!D49+Exterior!D49</f>
        <v>0</v>
      </c>
      <c r="E49" s="209">
        <f>+Local!E49+Exterior!E49</f>
        <v>0</v>
      </c>
      <c r="F49" s="209">
        <f>+Local!F49+Exterior!F49</f>
        <v>0</v>
      </c>
      <c r="G49" s="209">
        <f>+Local!G49+Exterior!G49</f>
        <v>0</v>
      </c>
      <c r="H49" s="209">
        <f>+Local!H49+Exterior!H49</f>
        <v>0</v>
      </c>
      <c r="I49" s="209">
        <f>+Local!I49+Exterior!I49</f>
        <v>0</v>
      </c>
      <c r="J49" s="123">
        <f>+Local!J49+Exterior!J49</f>
        <v>0</v>
      </c>
      <c r="K49" s="124">
        <f>+Local!K49+Exterior!K49</f>
        <v>0</v>
      </c>
      <c r="L49" s="87">
        <f>+Local!L49+Exterior!L49</f>
        <v>0</v>
      </c>
      <c r="M49" s="123">
        <f>+Local!M49+Exterior!M49</f>
        <v>0</v>
      </c>
      <c r="N49" s="124">
        <f>+Local!N49+Exterior!N49</f>
        <v>0</v>
      </c>
      <c r="O49" s="354">
        <f>+Local!O49+Exterior!O49</f>
        <v>0</v>
      </c>
      <c r="P49" s="123">
        <f>+Local!P49+Exterior!P49</f>
        <v>0</v>
      </c>
      <c r="Q49" s="123">
        <f>+Local!Q49+Exterior!Q49</f>
        <v>0</v>
      </c>
      <c r="R49" s="124">
        <f>+Local!R49+Exterior!R49</f>
        <v>0</v>
      </c>
      <c r="S49" s="87">
        <f>+Local!S49+Exterior!S49</f>
        <v>0</v>
      </c>
      <c r="T49" s="355">
        <f>+Local!T49+Exterior!T49</f>
        <v>0</v>
      </c>
      <c r="U49" s="123">
        <f>+Local!U49+Exterior!U49</f>
        <v>0</v>
      </c>
      <c r="V49" s="123">
        <f>+Local!V49+Exterior!V49</f>
        <v>0</v>
      </c>
      <c r="W49" s="124">
        <f>+Local!W49+Exterior!W49</f>
        <v>0</v>
      </c>
      <c r="X49" s="87">
        <f>+Local!X49+Exterior!X49</f>
        <v>0</v>
      </c>
      <c r="Y49" s="355">
        <f>+Local!Y49+Exterior!Y49</f>
        <v>0</v>
      </c>
      <c r="Z49" s="123">
        <f>+Local!Z49+Exterior!Z49</f>
        <v>0</v>
      </c>
      <c r="AA49" s="123">
        <f>+Local!AA49+Exterior!AA49</f>
        <v>0</v>
      </c>
      <c r="AB49" s="124">
        <f>+Local!AB49+Exterior!AB49</f>
        <v>0</v>
      </c>
      <c r="AC49" s="87">
        <f>+Local!AC49+Exterior!AC49</f>
        <v>0</v>
      </c>
      <c r="AD49" s="87">
        <f>+Local!AD49+Exterior!AD49</f>
        <v>0</v>
      </c>
      <c r="AE49" s="64" t="str">
        <f t="shared" si="3"/>
        <v/>
      </c>
      <c r="AF49" s="65" t="str">
        <f t="shared" si="4"/>
        <v/>
      </c>
    </row>
    <row r="50" spans="1:35" x14ac:dyDescent="0.3">
      <c r="A50" s="8">
        <f t="shared" si="7"/>
        <v>39</v>
      </c>
      <c r="B50" s="5" t="s">
        <v>54</v>
      </c>
      <c r="C50" s="209">
        <f>+Local!C50+Exterior!C50</f>
        <v>0</v>
      </c>
      <c r="D50" s="209">
        <f>+Local!D50+Exterior!D50</f>
        <v>0</v>
      </c>
      <c r="E50" s="209">
        <f>+Local!E50+Exterior!E50</f>
        <v>0</v>
      </c>
      <c r="F50" s="209">
        <f>+Local!F50+Exterior!F50</f>
        <v>0</v>
      </c>
      <c r="G50" s="209">
        <f>+Local!G50+Exterior!G50</f>
        <v>0</v>
      </c>
      <c r="H50" s="209">
        <f>+Local!H50+Exterior!H50</f>
        <v>0</v>
      </c>
      <c r="I50" s="209">
        <f>+Local!I50+Exterior!I50</f>
        <v>0</v>
      </c>
      <c r="J50" s="123">
        <f>+Local!J50+Exterior!J50</f>
        <v>0</v>
      </c>
      <c r="K50" s="124">
        <f>+Local!K50+Exterior!K50</f>
        <v>0</v>
      </c>
      <c r="L50" s="87">
        <f>+Local!L50+Exterior!L50</f>
        <v>0</v>
      </c>
      <c r="M50" s="123">
        <f>+Local!M50+Exterior!M50</f>
        <v>0</v>
      </c>
      <c r="N50" s="124">
        <f>+Local!N50+Exterior!N50</f>
        <v>0</v>
      </c>
      <c r="O50" s="354">
        <f>+Local!O50+Exterior!O50</f>
        <v>0</v>
      </c>
      <c r="P50" s="123">
        <f>+Local!P50+Exterior!P50</f>
        <v>0</v>
      </c>
      <c r="Q50" s="123">
        <f>+Local!Q50+Exterior!Q50</f>
        <v>0</v>
      </c>
      <c r="R50" s="124">
        <f>+Local!R50+Exterior!R50</f>
        <v>0</v>
      </c>
      <c r="S50" s="87">
        <f>+Local!S50+Exterior!S50</f>
        <v>0</v>
      </c>
      <c r="T50" s="355">
        <f>+Local!T50+Exterior!T50</f>
        <v>0</v>
      </c>
      <c r="U50" s="123">
        <f>+Local!U50+Exterior!U50</f>
        <v>0</v>
      </c>
      <c r="V50" s="123">
        <f>+Local!V50+Exterior!V50</f>
        <v>0</v>
      </c>
      <c r="W50" s="124">
        <f>+Local!W50+Exterior!W50</f>
        <v>0</v>
      </c>
      <c r="X50" s="87">
        <f>+Local!X50+Exterior!X50</f>
        <v>0</v>
      </c>
      <c r="Y50" s="355">
        <f>+Local!Y50+Exterior!Y50</f>
        <v>0</v>
      </c>
      <c r="Z50" s="123">
        <f>+Local!Z50+Exterior!Z50</f>
        <v>0</v>
      </c>
      <c r="AA50" s="123">
        <f>+Local!AA50+Exterior!AA50</f>
        <v>0</v>
      </c>
      <c r="AB50" s="124">
        <f>+Local!AB50+Exterior!AB50</f>
        <v>0</v>
      </c>
      <c r="AC50" s="87">
        <f>+Local!AC50+Exterior!AC50</f>
        <v>0</v>
      </c>
      <c r="AD50" s="87">
        <f>+Local!AD50+Exterior!AD50</f>
        <v>0</v>
      </c>
      <c r="AE50" s="64" t="str">
        <f t="shared" si="3"/>
        <v/>
      </c>
      <c r="AF50" s="65" t="str">
        <f t="shared" si="4"/>
        <v/>
      </c>
    </row>
    <row r="51" spans="1:35" x14ac:dyDescent="0.3">
      <c r="A51" s="8">
        <f t="shared" si="7"/>
        <v>40</v>
      </c>
      <c r="B51" s="5" t="s">
        <v>55</v>
      </c>
      <c r="C51" s="211">
        <f>+Local!C51+Exterior!C51</f>
        <v>0</v>
      </c>
      <c r="D51" s="211">
        <f>+Local!D51+Exterior!D51</f>
        <v>0</v>
      </c>
      <c r="E51" s="211">
        <f>+Local!E51+Exterior!E51</f>
        <v>0</v>
      </c>
      <c r="F51" s="211">
        <f>+Local!F51+Exterior!F51</f>
        <v>0</v>
      </c>
      <c r="G51" s="211">
        <f>+Local!G51+Exterior!G51</f>
        <v>0</v>
      </c>
      <c r="H51" s="211">
        <f>+Local!H51+Exterior!H51</f>
        <v>0</v>
      </c>
      <c r="I51" s="211">
        <f>+Local!I51+Exterior!I51</f>
        <v>0</v>
      </c>
      <c r="J51" s="123">
        <f>+Local!J51+Exterior!J51</f>
        <v>0</v>
      </c>
      <c r="K51" s="124">
        <f>+Local!K51+Exterior!K51</f>
        <v>0</v>
      </c>
      <c r="L51" s="87">
        <f>+Local!L51+Exterior!L51</f>
        <v>0</v>
      </c>
      <c r="M51" s="123">
        <f>+Local!M51+Exterior!M51</f>
        <v>0</v>
      </c>
      <c r="N51" s="124">
        <f>+Local!N51+Exterior!N51</f>
        <v>0</v>
      </c>
      <c r="O51" s="354">
        <f>+Local!O51+Exterior!O51</f>
        <v>0</v>
      </c>
      <c r="P51" s="123">
        <f>+Local!P51+Exterior!P51</f>
        <v>0</v>
      </c>
      <c r="Q51" s="123">
        <f>+Local!Q51+Exterior!Q51</f>
        <v>0</v>
      </c>
      <c r="R51" s="124">
        <f>+Local!R51+Exterior!R51</f>
        <v>0</v>
      </c>
      <c r="S51" s="87">
        <f>+Local!S51+Exterior!S51</f>
        <v>0</v>
      </c>
      <c r="T51" s="357">
        <f>+Local!T51+Exterior!T51</f>
        <v>0</v>
      </c>
      <c r="U51" s="123">
        <f>+Local!U51+Exterior!U51</f>
        <v>0</v>
      </c>
      <c r="V51" s="123">
        <f>+Local!V51+Exterior!V51</f>
        <v>0</v>
      </c>
      <c r="W51" s="124">
        <f>+Local!W51+Exterior!W51</f>
        <v>0</v>
      </c>
      <c r="X51" s="87">
        <f>+Local!X51+Exterior!X51</f>
        <v>0</v>
      </c>
      <c r="Y51" s="357">
        <f>+Local!Y51+Exterior!Y51</f>
        <v>0</v>
      </c>
      <c r="Z51" s="123">
        <f>+Local!Z51+Exterior!Z51</f>
        <v>0</v>
      </c>
      <c r="AA51" s="123">
        <f>+Local!AA51+Exterior!AA51</f>
        <v>0</v>
      </c>
      <c r="AB51" s="124">
        <f>+Local!AB51+Exterior!AB51</f>
        <v>0</v>
      </c>
      <c r="AC51" s="87">
        <f>+Local!AC51+Exterior!AC51</f>
        <v>0</v>
      </c>
      <c r="AD51" s="87">
        <f>+Local!AD51+Exterior!AD51</f>
        <v>0</v>
      </c>
      <c r="AE51" s="64" t="str">
        <f t="shared" si="3"/>
        <v/>
      </c>
      <c r="AF51" s="65" t="str">
        <f t="shared" si="4"/>
        <v/>
      </c>
    </row>
    <row r="52" spans="1:35" x14ac:dyDescent="0.3">
      <c r="A52" s="8">
        <f t="shared" si="7"/>
        <v>41</v>
      </c>
      <c r="B52" s="5" t="s">
        <v>56</v>
      </c>
      <c r="C52" s="209">
        <f>+Local!C52+Exterior!C52</f>
        <v>0</v>
      </c>
      <c r="D52" s="209">
        <f>+Local!D52+Exterior!D52</f>
        <v>0</v>
      </c>
      <c r="E52" s="209">
        <f>+Local!E52+Exterior!E52</f>
        <v>0</v>
      </c>
      <c r="F52" s="209">
        <f>+Local!F52+Exterior!F52</f>
        <v>0</v>
      </c>
      <c r="G52" s="209">
        <f>+Local!G52+Exterior!G52</f>
        <v>0</v>
      </c>
      <c r="H52" s="209">
        <f>+Local!H52+Exterior!H52</f>
        <v>0</v>
      </c>
      <c r="I52" s="209">
        <f>+Local!I52+Exterior!I52</f>
        <v>0</v>
      </c>
      <c r="J52" s="123">
        <f>+Local!J52+Exterior!J52</f>
        <v>0</v>
      </c>
      <c r="K52" s="124">
        <f>+Local!K52+Exterior!K52</f>
        <v>0</v>
      </c>
      <c r="L52" s="87">
        <f>+Local!L52+Exterior!L52</f>
        <v>0</v>
      </c>
      <c r="M52" s="123">
        <f>+Local!M52+Exterior!M52</f>
        <v>0</v>
      </c>
      <c r="N52" s="124">
        <f>+Local!N52+Exterior!N52</f>
        <v>0</v>
      </c>
      <c r="O52" s="354">
        <f>+Local!O52+Exterior!O52</f>
        <v>0</v>
      </c>
      <c r="P52" s="123">
        <f>+Local!P52+Exterior!P52</f>
        <v>0</v>
      </c>
      <c r="Q52" s="123">
        <f>+Local!Q52+Exterior!Q52</f>
        <v>0</v>
      </c>
      <c r="R52" s="124">
        <f>+Local!R52+Exterior!R52</f>
        <v>0</v>
      </c>
      <c r="S52" s="87">
        <f>+Local!S52+Exterior!S52</f>
        <v>0</v>
      </c>
      <c r="T52" s="355">
        <f>+Local!T52+Exterior!T52</f>
        <v>0</v>
      </c>
      <c r="U52" s="123">
        <f>+Local!U52+Exterior!U52</f>
        <v>0</v>
      </c>
      <c r="V52" s="123">
        <f>+Local!V52+Exterior!V52</f>
        <v>0</v>
      </c>
      <c r="W52" s="124">
        <f>+Local!W52+Exterior!W52</f>
        <v>0</v>
      </c>
      <c r="X52" s="87">
        <f>+Local!X52+Exterior!X52</f>
        <v>0</v>
      </c>
      <c r="Y52" s="355">
        <f>+Local!Y52+Exterior!Y52</f>
        <v>0</v>
      </c>
      <c r="Z52" s="123">
        <f>+Local!Z52+Exterior!Z52</f>
        <v>0</v>
      </c>
      <c r="AA52" s="123">
        <f>+Local!AA52+Exterior!AA52</f>
        <v>0</v>
      </c>
      <c r="AB52" s="124">
        <f>+Local!AB52+Exterior!AB52</f>
        <v>0</v>
      </c>
      <c r="AC52" s="87">
        <f>+Local!AC52+Exterior!AC52</f>
        <v>0</v>
      </c>
      <c r="AD52" s="87">
        <f>+Local!AD52+Exterior!AD52</f>
        <v>0</v>
      </c>
      <c r="AE52" s="64" t="str">
        <f t="shared" si="3"/>
        <v/>
      </c>
      <c r="AF52" s="65" t="str">
        <f t="shared" si="4"/>
        <v/>
      </c>
    </row>
    <row r="53" spans="1:35" x14ac:dyDescent="0.3">
      <c r="A53" s="8">
        <f t="shared" si="7"/>
        <v>42</v>
      </c>
      <c r="B53" s="5" t="s">
        <v>57</v>
      </c>
      <c r="C53" s="209">
        <f>+Local!C53+Exterior!C53</f>
        <v>0</v>
      </c>
      <c r="D53" s="209">
        <f>+Local!D53+Exterior!D53</f>
        <v>0</v>
      </c>
      <c r="E53" s="209">
        <f>+Local!E53+Exterior!E53</f>
        <v>0</v>
      </c>
      <c r="F53" s="209">
        <f>+Local!F53+Exterior!F53</f>
        <v>0</v>
      </c>
      <c r="G53" s="209">
        <f>+Local!G53+Exterior!G53</f>
        <v>0</v>
      </c>
      <c r="H53" s="209">
        <f>+Local!H53+Exterior!H53</f>
        <v>0</v>
      </c>
      <c r="I53" s="209">
        <f>+Local!I53+Exterior!I53</f>
        <v>0</v>
      </c>
      <c r="J53" s="123">
        <f>+Local!J53+Exterior!J53</f>
        <v>0</v>
      </c>
      <c r="K53" s="124">
        <f>+Local!K53+Exterior!K53</f>
        <v>0</v>
      </c>
      <c r="L53" s="87">
        <f>+Local!L53+Exterior!L53</f>
        <v>0</v>
      </c>
      <c r="M53" s="123">
        <f>+Local!M53+Exterior!M53</f>
        <v>0</v>
      </c>
      <c r="N53" s="124">
        <f>+Local!N53+Exterior!N53</f>
        <v>0</v>
      </c>
      <c r="O53" s="354">
        <f>+Local!O53+Exterior!O53</f>
        <v>0</v>
      </c>
      <c r="P53" s="123">
        <f>+Local!P53+Exterior!P53</f>
        <v>0</v>
      </c>
      <c r="Q53" s="123">
        <f>+Local!Q53+Exterior!Q53</f>
        <v>0</v>
      </c>
      <c r="R53" s="124">
        <f>+Local!R53+Exterior!R53</f>
        <v>0</v>
      </c>
      <c r="S53" s="87">
        <f>+Local!S53+Exterior!S53</f>
        <v>0</v>
      </c>
      <c r="T53" s="355">
        <f>+Local!T53+Exterior!T53</f>
        <v>0</v>
      </c>
      <c r="U53" s="123">
        <f>+Local!U53+Exterior!U53</f>
        <v>0</v>
      </c>
      <c r="V53" s="123">
        <f>+Local!V53+Exterior!V53</f>
        <v>0</v>
      </c>
      <c r="W53" s="124">
        <f>+Local!W53+Exterior!W53</f>
        <v>0</v>
      </c>
      <c r="X53" s="87">
        <f>+Local!X53+Exterior!X53</f>
        <v>0</v>
      </c>
      <c r="Y53" s="355">
        <f>+Local!Y53+Exterior!Y53</f>
        <v>0</v>
      </c>
      <c r="Z53" s="123">
        <f>+Local!Z53+Exterior!Z53</f>
        <v>0</v>
      </c>
      <c r="AA53" s="123">
        <f>+Local!AA53+Exterior!AA53</f>
        <v>0</v>
      </c>
      <c r="AB53" s="124">
        <f>+Local!AB53+Exterior!AB53</f>
        <v>0</v>
      </c>
      <c r="AC53" s="87">
        <f>+Local!AC53+Exterior!AC53</f>
        <v>0</v>
      </c>
      <c r="AD53" s="87">
        <f>+Local!AD53+Exterior!AD53</f>
        <v>0</v>
      </c>
      <c r="AE53" s="64" t="str">
        <f t="shared" si="3"/>
        <v/>
      </c>
      <c r="AF53" s="65" t="str">
        <f t="shared" si="4"/>
        <v/>
      </c>
    </row>
    <row r="54" spans="1:35" s="2" customFormat="1" x14ac:dyDescent="0.3">
      <c r="A54" s="8">
        <f t="shared" si="7"/>
        <v>43</v>
      </c>
      <c r="B54" s="4" t="s">
        <v>58</v>
      </c>
      <c r="C54" s="207">
        <f>+Local!C54+Exterior!C54</f>
        <v>0</v>
      </c>
      <c r="D54" s="207">
        <f>+Local!D54+Exterior!D54</f>
        <v>0</v>
      </c>
      <c r="E54" s="207">
        <f>+Local!E54+Exterior!E54</f>
        <v>0</v>
      </c>
      <c r="F54" s="207">
        <f>+Local!F54+Exterior!F54</f>
        <v>0</v>
      </c>
      <c r="G54" s="207">
        <f>+Local!G54+Exterior!G54</f>
        <v>0</v>
      </c>
      <c r="H54" s="207">
        <f>+Local!H54+Exterior!H54</f>
        <v>0</v>
      </c>
      <c r="I54" s="207">
        <f>+Local!I54+Exterior!I54</f>
        <v>0</v>
      </c>
      <c r="J54" s="131">
        <f>+Local!J54+Exterior!J54</f>
        <v>0</v>
      </c>
      <c r="K54" s="132">
        <f>+Local!K54+Exterior!K54</f>
        <v>0</v>
      </c>
      <c r="L54" s="84">
        <f>+Local!L54+Exterior!L54</f>
        <v>0</v>
      </c>
      <c r="M54" s="131">
        <f>+Local!M54+Exterior!M54</f>
        <v>0</v>
      </c>
      <c r="N54" s="132">
        <f>+Local!N54+Exterior!N54</f>
        <v>0</v>
      </c>
      <c r="O54" s="245">
        <f>+Local!O54+Exterior!O54</f>
        <v>0</v>
      </c>
      <c r="P54" s="131">
        <f>+Local!P54+Exterior!P54</f>
        <v>0</v>
      </c>
      <c r="Q54" s="131">
        <f>+Local!Q54+Exterior!Q54</f>
        <v>0</v>
      </c>
      <c r="R54" s="132">
        <f>+Local!R54+Exterior!R54</f>
        <v>0</v>
      </c>
      <c r="S54" s="84">
        <f>+Local!S54+Exterior!S54</f>
        <v>0</v>
      </c>
      <c r="T54" s="226">
        <f>+Local!T54+Exterior!T54</f>
        <v>0</v>
      </c>
      <c r="U54" s="131">
        <f>+Local!U54+Exterior!U54</f>
        <v>0</v>
      </c>
      <c r="V54" s="131">
        <f>+Local!V54+Exterior!V54</f>
        <v>0</v>
      </c>
      <c r="W54" s="132">
        <f>+Local!W54+Exterior!W54</f>
        <v>0</v>
      </c>
      <c r="X54" s="84">
        <f>+Local!X54+Exterior!X54</f>
        <v>0</v>
      </c>
      <c r="Y54" s="226">
        <f>+Local!Y54+Exterior!Y54</f>
        <v>0</v>
      </c>
      <c r="Z54" s="131">
        <f>+Local!Z54+Exterior!Z54</f>
        <v>0</v>
      </c>
      <c r="AA54" s="131">
        <f>+Local!AA54+Exterior!AA54</f>
        <v>0</v>
      </c>
      <c r="AB54" s="132">
        <f>+Local!AB54+Exterior!AB54</f>
        <v>0</v>
      </c>
      <c r="AC54" s="84">
        <f>+Local!AC54+Exterior!AC54</f>
        <v>0</v>
      </c>
      <c r="AD54" s="84">
        <f>+Local!AD54+Exterior!AD54</f>
        <v>0</v>
      </c>
      <c r="AE54" s="64" t="str">
        <f t="shared" si="3"/>
        <v/>
      </c>
      <c r="AF54" s="65" t="str">
        <f t="shared" si="4"/>
        <v/>
      </c>
      <c r="AG54" s="352">
        <f>+L54</f>
        <v>0</v>
      </c>
      <c r="AH54" s="358">
        <f>IFERROR(+AG54/$AG$54,0)</f>
        <v>0</v>
      </c>
    </row>
    <row r="55" spans="1:35" s="2" customFormat="1" x14ac:dyDescent="0.3">
      <c r="A55" s="8">
        <f t="shared" si="7"/>
        <v>44</v>
      </c>
      <c r="B55" s="5" t="s">
        <v>59</v>
      </c>
      <c r="C55" s="209">
        <f>+Local!C55+Exterior!C55</f>
        <v>0</v>
      </c>
      <c r="D55" s="209">
        <f>+Local!D55+Exterior!D55</f>
        <v>0</v>
      </c>
      <c r="E55" s="209">
        <f>+Local!E55+Exterior!E55</f>
        <v>0</v>
      </c>
      <c r="F55" s="209">
        <f>+Local!F55+Exterior!F55</f>
        <v>0</v>
      </c>
      <c r="G55" s="209">
        <f>+Local!G55+Exterior!G55</f>
        <v>0</v>
      </c>
      <c r="H55" s="209">
        <f>+Local!H55+Exterior!H55</f>
        <v>0</v>
      </c>
      <c r="I55" s="209">
        <f>+Local!I55+Exterior!I55</f>
        <v>0</v>
      </c>
      <c r="J55" s="123">
        <f>+Local!J55+Exterior!J55</f>
        <v>0</v>
      </c>
      <c r="K55" s="124">
        <f>+Local!K55+Exterior!K55</f>
        <v>0</v>
      </c>
      <c r="L55" s="87">
        <f>+Local!L55+Exterior!L55</f>
        <v>0</v>
      </c>
      <c r="M55" s="123">
        <f>+Local!M55+Exterior!M55</f>
        <v>0</v>
      </c>
      <c r="N55" s="124">
        <f>+Local!N55+Exterior!N55</f>
        <v>0</v>
      </c>
      <c r="O55" s="354">
        <f>+Local!O55+Exterior!O55</f>
        <v>0</v>
      </c>
      <c r="P55" s="123">
        <f>+Local!P55+Exterior!P55</f>
        <v>0</v>
      </c>
      <c r="Q55" s="123">
        <f>+Local!Q55+Exterior!Q55</f>
        <v>0</v>
      </c>
      <c r="R55" s="124">
        <f>+Local!R55+Exterior!R55</f>
        <v>0</v>
      </c>
      <c r="S55" s="87">
        <f>+Local!S55+Exterior!S55</f>
        <v>0</v>
      </c>
      <c r="T55" s="355">
        <f>+Local!T55+Exterior!T55</f>
        <v>0</v>
      </c>
      <c r="U55" s="123">
        <f>+Local!U55+Exterior!U55</f>
        <v>0</v>
      </c>
      <c r="V55" s="123">
        <f>+Local!V55+Exterior!V55</f>
        <v>0</v>
      </c>
      <c r="W55" s="124">
        <f>+Local!W55+Exterior!W55</f>
        <v>0</v>
      </c>
      <c r="X55" s="87">
        <f>+Local!X55+Exterior!X55</f>
        <v>0</v>
      </c>
      <c r="Y55" s="355">
        <f>+Local!Y55+Exterior!Y55</f>
        <v>0</v>
      </c>
      <c r="Z55" s="123">
        <f>+Local!Z55+Exterior!Z55</f>
        <v>0</v>
      </c>
      <c r="AA55" s="123">
        <f>+Local!AA55+Exterior!AA55</f>
        <v>0</v>
      </c>
      <c r="AB55" s="124">
        <f>+Local!AB55+Exterior!AB55</f>
        <v>0</v>
      </c>
      <c r="AC55" s="87">
        <f>+Local!AC55+Exterior!AC55</f>
        <v>0</v>
      </c>
      <c r="AD55" s="87">
        <f>+Local!AD55+Exterior!AD55</f>
        <v>0</v>
      </c>
      <c r="AE55" s="64" t="str">
        <f t="shared" si="3"/>
        <v/>
      </c>
      <c r="AF55" s="65" t="str">
        <f t="shared" si="4"/>
        <v/>
      </c>
      <c r="AG55" s="350">
        <f t="shared" ref="AG55:AG61" si="8">+L55</f>
        <v>0</v>
      </c>
      <c r="AH55" s="359">
        <f t="shared" ref="AH55:AH61" si="9">IFERROR(+AG55/$AG$54,0)</f>
        <v>0</v>
      </c>
    </row>
    <row r="56" spans="1:35" x14ac:dyDescent="0.3">
      <c r="A56" s="8">
        <f t="shared" si="7"/>
        <v>45</v>
      </c>
      <c r="B56" s="5" t="s">
        <v>60</v>
      </c>
      <c r="C56" s="209">
        <f>+Local!C56+Exterior!C56</f>
        <v>0</v>
      </c>
      <c r="D56" s="209">
        <f>+Local!D56+Exterior!D56</f>
        <v>0</v>
      </c>
      <c r="E56" s="209">
        <f>+Local!E56+Exterior!E56</f>
        <v>0</v>
      </c>
      <c r="F56" s="209">
        <f>+Local!F56+Exterior!F56</f>
        <v>0</v>
      </c>
      <c r="G56" s="209">
        <f>+Local!G56+Exterior!G56</f>
        <v>0</v>
      </c>
      <c r="H56" s="209">
        <f>+Local!H56+Exterior!H56</f>
        <v>0</v>
      </c>
      <c r="I56" s="209">
        <f>+Local!I56+Exterior!I56</f>
        <v>0</v>
      </c>
      <c r="J56" s="123">
        <f>+Local!J56+Exterior!J56</f>
        <v>0</v>
      </c>
      <c r="K56" s="124">
        <f>+Local!K56+Exterior!K56</f>
        <v>0</v>
      </c>
      <c r="L56" s="87">
        <f>+Local!L56+Exterior!L56</f>
        <v>0</v>
      </c>
      <c r="M56" s="123">
        <f>+Local!M56+Exterior!M56</f>
        <v>0</v>
      </c>
      <c r="N56" s="124">
        <f>+Local!N56+Exterior!N56</f>
        <v>0</v>
      </c>
      <c r="O56" s="354">
        <f>+Local!O56+Exterior!O56</f>
        <v>0</v>
      </c>
      <c r="P56" s="123">
        <f>+Local!P56+Exterior!P56</f>
        <v>0</v>
      </c>
      <c r="Q56" s="123">
        <f>+Local!Q56+Exterior!Q56</f>
        <v>0</v>
      </c>
      <c r="R56" s="124">
        <f>+Local!R56+Exterior!R56</f>
        <v>0</v>
      </c>
      <c r="S56" s="87">
        <f>+Local!S56+Exterior!S56</f>
        <v>0</v>
      </c>
      <c r="T56" s="355">
        <f>+Local!T56+Exterior!T56</f>
        <v>0</v>
      </c>
      <c r="U56" s="123">
        <f>+Local!U56+Exterior!U56</f>
        <v>0</v>
      </c>
      <c r="V56" s="123">
        <f>+Local!V56+Exterior!V56</f>
        <v>0</v>
      </c>
      <c r="W56" s="124">
        <f>+Local!W56+Exterior!W56</f>
        <v>0</v>
      </c>
      <c r="X56" s="87">
        <f>+Local!X56+Exterior!X56</f>
        <v>0</v>
      </c>
      <c r="Y56" s="355">
        <f>+Local!Y56+Exterior!Y56</f>
        <v>0</v>
      </c>
      <c r="Z56" s="123">
        <f>+Local!Z56+Exterior!Z56</f>
        <v>0</v>
      </c>
      <c r="AA56" s="123">
        <f>+Local!AA56+Exterior!AA56</f>
        <v>0</v>
      </c>
      <c r="AB56" s="124">
        <f>+Local!AB56+Exterior!AB56</f>
        <v>0</v>
      </c>
      <c r="AC56" s="87">
        <f>+Local!AC56+Exterior!AC56</f>
        <v>0</v>
      </c>
      <c r="AD56" s="87">
        <f>+Local!AD56+Exterior!AD56</f>
        <v>0</v>
      </c>
      <c r="AE56" s="64" t="str">
        <f t="shared" si="3"/>
        <v/>
      </c>
      <c r="AF56" s="65" t="str">
        <f t="shared" si="4"/>
        <v/>
      </c>
      <c r="AG56" s="350">
        <f t="shared" si="8"/>
        <v>0</v>
      </c>
      <c r="AH56" s="359">
        <f t="shared" si="9"/>
        <v>0</v>
      </c>
    </row>
    <row r="57" spans="1:35" x14ac:dyDescent="0.3">
      <c r="A57" s="8">
        <f t="shared" si="7"/>
        <v>46</v>
      </c>
      <c r="B57" s="6" t="s">
        <v>61</v>
      </c>
      <c r="C57" s="209">
        <f>+Local!C57+Exterior!C57</f>
        <v>0</v>
      </c>
      <c r="D57" s="213">
        <f>+Local!D57+Exterior!D57</f>
        <v>0</v>
      </c>
      <c r="E57" s="213">
        <f>+Local!E57+Exterior!E57</f>
        <v>0</v>
      </c>
      <c r="F57" s="213">
        <f>+Local!F57+Exterior!F57</f>
        <v>0</v>
      </c>
      <c r="G57" s="213">
        <f>+Local!G57+Exterior!G57</f>
        <v>0</v>
      </c>
      <c r="H57" s="209">
        <f>+Local!H57+Exterior!H57</f>
        <v>0</v>
      </c>
      <c r="I57" s="213">
        <f>+Local!I57+Exterior!I57</f>
        <v>0</v>
      </c>
      <c r="J57" s="125">
        <f>+Local!J57+Exterior!J57</f>
        <v>0</v>
      </c>
      <c r="K57" s="126">
        <f>+Local!K57+Exterior!K57</f>
        <v>0</v>
      </c>
      <c r="L57" s="87">
        <f>+Local!L57+Exterior!L57</f>
        <v>0</v>
      </c>
      <c r="M57" s="125">
        <f>+Local!M57+Exterior!M57</f>
        <v>0</v>
      </c>
      <c r="N57" s="126">
        <f>+Local!N57+Exterior!N57</f>
        <v>0</v>
      </c>
      <c r="O57" s="362">
        <f>+Local!O57+Exterior!O57</f>
        <v>0</v>
      </c>
      <c r="P57" s="125">
        <f>+Local!P57+Exterior!P57</f>
        <v>0</v>
      </c>
      <c r="Q57" s="125">
        <f>+Local!Q57+Exterior!Q57</f>
        <v>0</v>
      </c>
      <c r="R57" s="126">
        <f>+Local!R57+Exterior!R57</f>
        <v>0</v>
      </c>
      <c r="S57" s="87">
        <f>+Local!S57+Exterior!S57</f>
        <v>0</v>
      </c>
      <c r="T57" s="363">
        <f>+Local!T57+Exterior!T57</f>
        <v>0</v>
      </c>
      <c r="U57" s="125">
        <f>+Local!U57+Exterior!U57</f>
        <v>0</v>
      </c>
      <c r="V57" s="125">
        <f>+Local!V57+Exterior!V57</f>
        <v>0</v>
      </c>
      <c r="W57" s="126">
        <f>+Local!W57+Exterior!W57</f>
        <v>0</v>
      </c>
      <c r="X57" s="87">
        <f>+Local!X57+Exterior!X57</f>
        <v>0</v>
      </c>
      <c r="Y57" s="363">
        <f>+Local!Y57+Exterior!Y57</f>
        <v>0</v>
      </c>
      <c r="Z57" s="123">
        <f>+Local!Z57+Exterior!Z57</f>
        <v>0</v>
      </c>
      <c r="AA57" s="123">
        <f>+Local!AA57+Exterior!AA57</f>
        <v>0</v>
      </c>
      <c r="AB57" s="124">
        <f>+Local!AB57+Exterior!AB57</f>
        <v>0</v>
      </c>
      <c r="AC57" s="87">
        <f>+Local!AC57+Exterior!AC57</f>
        <v>0</v>
      </c>
      <c r="AD57" s="87">
        <f>+Local!AD57+Exterior!AD57</f>
        <v>0</v>
      </c>
      <c r="AE57" s="64" t="str">
        <f t="shared" si="3"/>
        <v/>
      </c>
      <c r="AF57" s="65" t="str">
        <f t="shared" si="4"/>
        <v/>
      </c>
      <c r="AG57" s="350">
        <f t="shared" ref="AG57" si="10">+L57</f>
        <v>0</v>
      </c>
      <c r="AH57" s="359">
        <f t="shared" ref="AH57" si="11">IFERROR(+AG57/$AG$54,0)</f>
        <v>0</v>
      </c>
    </row>
    <row r="58" spans="1:35" x14ac:dyDescent="0.3">
      <c r="A58" s="8">
        <f t="shared" si="7"/>
        <v>47</v>
      </c>
      <c r="B58" s="5" t="s">
        <v>194</v>
      </c>
      <c r="C58" s="209">
        <f>+Local!C58+Exterior!C58</f>
        <v>0</v>
      </c>
      <c r="D58" s="209">
        <f>+Local!D58+Exterior!D58</f>
        <v>0</v>
      </c>
      <c r="E58" s="209">
        <f>+Local!E58+Exterior!E58</f>
        <v>0</v>
      </c>
      <c r="F58" s="209">
        <f>+Local!F58+Exterior!F58</f>
        <v>0</v>
      </c>
      <c r="G58" s="209">
        <f>+Local!G58+Exterior!G58</f>
        <v>0</v>
      </c>
      <c r="H58" s="209">
        <f>+Local!H58+Exterior!H58</f>
        <v>0</v>
      </c>
      <c r="I58" s="209">
        <f>+Local!I58+Exterior!I58</f>
        <v>0</v>
      </c>
      <c r="J58" s="123">
        <f>+Local!J58+Exterior!J58</f>
        <v>0</v>
      </c>
      <c r="K58" s="124">
        <f>+Local!K58+Exterior!K58</f>
        <v>0</v>
      </c>
      <c r="L58" s="87">
        <f>+Local!L58+Exterior!L58</f>
        <v>0</v>
      </c>
      <c r="M58" s="123">
        <f>+Local!M58+Exterior!M58</f>
        <v>0</v>
      </c>
      <c r="N58" s="124">
        <f>+Local!N58+Exterior!N58</f>
        <v>0</v>
      </c>
      <c r="O58" s="354">
        <f>+Local!O58+Exterior!O58</f>
        <v>0</v>
      </c>
      <c r="P58" s="123">
        <f>+Local!P58+Exterior!P58</f>
        <v>0</v>
      </c>
      <c r="Q58" s="123">
        <f>+Local!Q58+Exterior!Q58</f>
        <v>0</v>
      </c>
      <c r="R58" s="124">
        <f>+Local!R58+Exterior!R58</f>
        <v>0</v>
      </c>
      <c r="S58" s="87">
        <f>+Local!S58+Exterior!S58</f>
        <v>0</v>
      </c>
      <c r="T58" s="355">
        <f>+Local!T58+Exterior!T58</f>
        <v>0</v>
      </c>
      <c r="U58" s="123">
        <f>+Local!U58+Exterior!U58</f>
        <v>0</v>
      </c>
      <c r="V58" s="123">
        <f>+Local!V58+Exterior!V58</f>
        <v>0</v>
      </c>
      <c r="W58" s="124">
        <f>+Local!W58+Exterior!W58</f>
        <v>0</v>
      </c>
      <c r="X58" s="87">
        <f>+Local!X58+Exterior!X58</f>
        <v>0</v>
      </c>
      <c r="Y58" s="355">
        <f>+Local!Y58+Exterior!Y58</f>
        <v>0</v>
      </c>
      <c r="Z58" s="123">
        <f>+Local!Z58+Exterior!Z58</f>
        <v>0</v>
      </c>
      <c r="AA58" s="123">
        <f>+Local!AA58+Exterior!AA58</f>
        <v>0</v>
      </c>
      <c r="AB58" s="124">
        <f>+Local!AB58+Exterior!AB58</f>
        <v>0</v>
      </c>
      <c r="AC58" s="87">
        <f>+Local!AC58+Exterior!AC58</f>
        <v>0</v>
      </c>
      <c r="AD58" s="87">
        <f>+Local!AD58+Exterior!AD58</f>
        <v>0</v>
      </c>
      <c r="AE58" s="64" t="str">
        <f t="shared" si="3"/>
        <v/>
      </c>
      <c r="AF58" s="65" t="str">
        <f t="shared" si="4"/>
        <v/>
      </c>
      <c r="AG58" s="350">
        <f t="shared" si="8"/>
        <v>0</v>
      </c>
      <c r="AH58" s="359">
        <f t="shared" si="9"/>
        <v>0</v>
      </c>
    </row>
    <row r="59" spans="1:35" s="2" customFormat="1" x14ac:dyDescent="0.3">
      <c r="A59" s="8">
        <f t="shared" si="7"/>
        <v>48</v>
      </c>
      <c r="B59" s="5" t="s">
        <v>62</v>
      </c>
      <c r="C59" s="209">
        <f>+Local!C59+Exterior!C59</f>
        <v>0</v>
      </c>
      <c r="D59" s="209">
        <f>+Local!D59+Exterior!D59</f>
        <v>0</v>
      </c>
      <c r="E59" s="209">
        <f>+Local!E59+Exterior!E59</f>
        <v>0</v>
      </c>
      <c r="F59" s="209">
        <f>+Local!F59+Exterior!F59</f>
        <v>0</v>
      </c>
      <c r="G59" s="209">
        <f>+Local!G59+Exterior!G59</f>
        <v>0</v>
      </c>
      <c r="H59" s="209">
        <f>+Local!H59+Exterior!H59</f>
        <v>0</v>
      </c>
      <c r="I59" s="209">
        <f>+Local!I59+Exterior!I59</f>
        <v>0</v>
      </c>
      <c r="J59" s="123">
        <f>+Local!J59+Exterior!J59</f>
        <v>0</v>
      </c>
      <c r="K59" s="124">
        <f>+Local!K59+Exterior!K59</f>
        <v>0</v>
      </c>
      <c r="L59" s="87">
        <f>+Local!L59+Exterior!L59</f>
        <v>0</v>
      </c>
      <c r="M59" s="123">
        <f>+Local!M59+Exterior!M59</f>
        <v>0</v>
      </c>
      <c r="N59" s="124">
        <f>+Local!N59+Exterior!N59</f>
        <v>0</v>
      </c>
      <c r="O59" s="354">
        <f>+Local!O59+Exterior!O59</f>
        <v>0</v>
      </c>
      <c r="P59" s="123">
        <f>+Local!P59+Exterior!P59</f>
        <v>0</v>
      </c>
      <c r="Q59" s="123">
        <f>+Local!Q59+Exterior!Q59</f>
        <v>0</v>
      </c>
      <c r="R59" s="124">
        <f>+Local!R59+Exterior!R59</f>
        <v>0</v>
      </c>
      <c r="S59" s="87">
        <f>+Local!S59+Exterior!S59</f>
        <v>0</v>
      </c>
      <c r="T59" s="355">
        <f>+Local!T59+Exterior!T59</f>
        <v>0</v>
      </c>
      <c r="U59" s="123">
        <f>+Local!U59+Exterior!U59</f>
        <v>0</v>
      </c>
      <c r="V59" s="123">
        <f>+Local!V59+Exterior!V59</f>
        <v>0</v>
      </c>
      <c r="W59" s="124">
        <f>+Local!W59+Exterior!W59</f>
        <v>0</v>
      </c>
      <c r="X59" s="87">
        <f>+Local!X59+Exterior!X59</f>
        <v>0</v>
      </c>
      <c r="Y59" s="355">
        <f>+Local!Y59+Exterior!Y59</f>
        <v>0</v>
      </c>
      <c r="Z59" s="123">
        <f>+Local!Z59+Exterior!Z59</f>
        <v>0</v>
      </c>
      <c r="AA59" s="123">
        <f>+Local!AA59+Exterior!AA59</f>
        <v>0</v>
      </c>
      <c r="AB59" s="124">
        <f>+Local!AB59+Exterior!AB59</f>
        <v>0</v>
      </c>
      <c r="AC59" s="87">
        <f>+Local!AC59+Exterior!AC59</f>
        <v>0</v>
      </c>
      <c r="AD59" s="87">
        <f>+Local!AD59+Exterior!AD59</f>
        <v>0</v>
      </c>
      <c r="AE59" s="64" t="str">
        <f t="shared" si="3"/>
        <v/>
      </c>
      <c r="AF59" s="65" t="str">
        <f t="shared" si="4"/>
        <v/>
      </c>
      <c r="AG59" s="350">
        <f t="shared" si="8"/>
        <v>0</v>
      </c>
      <c r="AH59" s="359">
        <f t="shared" si="9"/>
        <v>0</v>
      </c>
    </row>
    <row r="60" spans="1:35" s="2" customFormat="1" x14ac:dyDescent="0.3">
      <c r="A60" s="8">
        <f t="shared" si="7"/>
        <v>49</v>
      </c>
      <c r="B60" s="5" t="s">
        <v>197</v>
      </c>
      <c r="C60" s="209">
        <f>+Local!C60+Exterior!C60</f>
        <v>0</v>
      </c>
      <c r="D60" s="209">
        <f>+Local!D60+Exterior!D60</f>
        <v>0</v>
      </c>
      <c r="E60" s="209">
        <f>+Local!E60+Exterior!E60</f>
        <v>0</v>
      </c>
      <c r="F60" s="209">
        <f>+Local!F60+Exterior!F60</f>
        <v>0</v>
      </c>
      <c r="G60" s="209">
        <f>+Local!G60+Exterior!G60</f>
        <v>0</v>
      </c>
      <c r="H60" s="209">
        <f>+Local!H60+Exterior!H60</f>
        <v>0</v>
      </c>
      <c r="I60" s="209">
        <f>+Local!I60+Exterior!I60</f>
        <v>0</v>
      </c>
      <c r="J60" s="123">
        <f>+Local!J60+Exterior!J60</f>
        <v>0</v>
      </c>
      <c r="K60" s="124">
        <f>+Local!K60+Exterior!K60</f>
        <v>0</v>
      </c>
      <c r="L60" s="87">
        <f>+Local!L60+Exterior!L60</f>
        <v>0</v>
      </c>
      <c r="M60" s="123">
        <f>+Local!M60+Exterior!M60</f>
        <v>0</v>
      </c>
      <c r="N60" s="124">
        <f>+Local!N60+Exterior!N60</f>
        <v>0</v>
      </c>
      <c r="O60" s="354">
        <f>+Local!O60+Exterior!O60</f>
        <v>0</v>
      </c>
      <c r="P60" s="123">
        <f>+Local!P60+Exterior!P60</f>
        <v>0</v>
      </c>
      <c r="Q60" s="123">
        <f>+Local!Q60+Exterior!Q60</f>
        <v>0</v>
      </c>
      <c r="R60" s="124">
        <f>+Local!R60+Exterior!R60</f>
        <v>0</v>
      </c>
      <c r="S60" s="87">
        <f>+Local!S60+Exterior!S60</f>
        <v>0</v>
      </c>
      <c r="T60" s="355">
        <f>+Local!T60+Exterior!T60</f>
        <v>0</v>
      </c>
      <c r="U60" s="123">
        <f>+Local!U60+Exterior!U60</f>
        <v>0</v>
      </c>
      <c r="V60" s="123">
        <f>+Local!V60+Exterior!V60</f>
        <v>0</v>
      </c>
      <c r="W60" s="124">
        <f>+Local!W60+Exterior!W60</f>
        <v>0</v>
      </c>
      <c r="X60" s="87">
        <f>+Local!X60+Exterior!X60</f>
        <v>0</v>
      </c>
      <c r="Y60" s="355">
        <f>+Local!Y60+Exterior!Y60</f>
        <v>0</v>
      </c>
      <c r="Z60" s="123">
        <f>+Local!Z60+Exterior!Z60</f>
        <v>0</v>
      </c>
      <c r="AA60" s="123">
        <f>+Local!AA60+Exterior!AA60</f>
        <v>0</v>
      </c>
      <c r="AB60" s="124">
        <f>+Local!AB60+Exterior!AB60</f>
        <v>0</v>
      </c>
      <c r="AC60" s="87">
        <f>+Local!AC60+Exterior!AC60</f>
        <v>0</v>
      </c>
      <c r="AD60" s="87">
        <f>+Local!AD60+Exterior!AD60</f>
        <v>0</v>
      </c>
      <c r="AE60" s="64" t="str">
        <f t="shared" ref="AE60:AE62" si="12">IF(I60&lt;H60,"Póliza &lt; Asegurados",IF(I60&gt;0,IF(H60=0,"Asegurados sin pólizas",""),""))</f>
        <v/>
      </c>
      <c r="AF60" s="65" t="str">
        <f t="shared" ref="AF60:AF62" si="13">IF(J60&gt;0,IF(H60&lt;1,"Primas sin pólizas",""),IF(H60&gt;0,IF(J60&lt;1,"Pólizas sin primas",""),""))</f>
        <v/>
      </c>
      <c r="AG60" s="350">
        <f t="shared" ref="AG60" si="14">+L60</f>
        <v>0</v>
      </c>
      <c r="AH60" s="359">
        <f t="shared" ref="AH60" si="15">IFERROR(+AG60/$AG$54,0)</f>
        <v>0</v>
      </c>
    </row>
    <row r="61" spans="1:35" ht="18" x14ac:dyDescent="0.35">
      <c r="A61" s="8">
        <f t="shared" si="7"/>
        <v>50</v>
      </c>
      <c r="B61" s="5" t="s">
        <v>186</v>
      </c>
      <c r="C61" s="209">
        <f>+Local!C61+Exterior!C61</f>
        <v>0</v>
      </c>
      <c r="D61" s="209">
        <f>+Local!D61+Exterior!D61</f>
        <v>0</v>
      </c>
      <c r="E61" s="209">
        <f>+Local!E61+Exterior!E61</f>
        <v>0</v>
      </c>
      <c r="F61" s="209">
        <f>+Local!F61+Exterior!F61</f>
        <v>0</v>
      </c>
      <c r="G61" s="209">
        <f>+Local!G61+Exterior!G61</f>
        <v>0</v>
      </c>
      <c r="H61" s="209">
        <f>+Local!H61+Exterior!H61</f>
        <v>0</v>
      </c>
      <c r="I61" s="209">
        <f>+Local!I61+Exterior!I61</f>
        <v>0</v>
      </c>
      <c r="J61" s="123">
        <f>+Local!J61+Exterior!J61</f>
        <v>0</v>
      </c>
      <c r="K61" s="124">
        <f>+Local!K61+Exterior!K61</f>
        <v>0</v>
      </c>
      <c r="L61" s="87">
        <f>+Local!L61+Exterior!L61</f>
        <v>0</v>
      </c>
      <c r="M61" s="123">
        <f>+Local!M61+Exterior!M61</f>
        <v>0</v>
      </c>
      <c r="N61" s="124">
        <f>+Local!N61+Exterior!N61</f>
        <v>0</v>
      </c>
      <c r="O61" s="354">
        <f>+Local!O61+Exterior!O61</f>
        <v>0</v>
      </c>
      <c r="P61" s="123">
        <f>+Local!P61+Exterior!P61</f>
        <v>0</v>
      </c>
      <c r="Q61" s="123">
        <f>+Local!Q61+Exterior!Q61</f>
        <v>0</v>
      </c>
      <c r="R61" s="124">
        <f>+Local!R61+Exterior!R61</f>
        <v>0</v>
      </c>
      <c r="S61" s="87">
        <f>+Local!S61+Exterior!S61</f>
        <v>0</v>
      </c>
      <c r="T61" s="355">
        <f>+Local!T61+Exterior!T61</f>
        <v>0</v>
      </c>
      <c r="U61" s="123">
        <f>+Local!U61+Exterior!U61</f>
        <v>0</v>
      </c>
      <c r="V61" s="123">
        <f>+Local!V61+Exterior!V61</f>
        <v>0</v>
      </c>
      <c r="W61" s="124">
        <f>+Local!W61+Exterior!W61</f>
        <v>0</v>
      </c>
      <c r="X61" s="87">
        <f>+Local!X61+Exterior!X61</f>
        <v>0</v>
      </c>
      <c r="Y61" s="355">
        <f>+Local!Y61+Exterior!Y61</f>
        <v>0</v>
      </c>
      <c r="Z61" s="123">
        <f>+Local!Z61+Exterior!Z61</f>
        <v>0</v>
      </c>
      <c r="AA61" s="123">
        <f>+Local!AA61+Exterior!AA61</f>
        <v>0</v>
      </c>
      <c r="AB61" s="124">
        <f>+Local!AB61+Exterior!AB61</f>
        <v>0</v>
      </c>
      <c r="AC61" s="87">
        <f>+Local!AC61+Exterior!AC61</f>
        <v>0</v>
      </c>
      <c r="AD61" s="87">
        <f>+Local!AD61+Exterior!AD61</f>
        <v>0</v>
      </c>
      <c r="AE61" s="64" t="str">
        <f t="shared" si="12"/>
        <v/>
      </c>
      <c r="AF61" s="65" t="str">
        <f t="shared" si="13"/>
        <v/>
      </c>
      <c r="AG61" s="350">
        <f t="shared" si="8"/>
        <v>0</v>
      </c>
      <c r="AH61" s="360">
        <f t="shared" si="9"/>
        <v>0</v>
      </c>
      <c r="AI61" s="361" t="str">
        <f>IF(AH61&gt;0.05,"Excede el 5%","")</f>
        <v/>
      </c>
    </row>
    <row r="62" spans="1:35" s="2" customFormat="1" x14ac:dyDescent="0.3">
      <c r="A62" s="8">
        <f t="shared" si="7"/>
        <v>51</v>
      </c>
      <c r="B62" s="4" t="s">
        <v>64</v>
      </c>
      <c r="C62" s="209">
        <f>+Local!C62+Exterior!C62</f>
        <v>0</v>
      </c>
      <c r="D62" s="209">
        <f>+Local!D62+Exterior!D62</f>
        <v>0</v>
      </c>
      <c r="E62" s="209">
        <f>+Local!E62+Exterior!E62</f>
        <v>0</v>
      </c>
      <c r="F62" s="209">
        <f>+Local!F62+Exterior!F62</f>
        <v>0</v>
      </c>
      <c r="G62" s="209">
        <f>+Local!G62+Exterior!G62</f>
        <v>0</v>
      </c>
      <c r="H62" s="209">
        <f>+Local!H62+Exterior!H62</f>
        <v>0</v>
      </c>
      <c r="I62" s="209">
        <f>+Local!I62+Exterior!I62</f>
        <v>0</v>
      </c>
      <c r="J62" s="123">
        <f>+Local!J62+Exterior!J62</f>
        <v>0</v>
      </c>
      <c r="K62" s="124">
        <f>+Local!K62+Exterior!K62</f>
        <v>0</v>
      </c>
      <c r="L62" s="87">
        <f>+Local!L62+Exterior!L62</f>
        <v>0</v>
      </c>
      <c r="M62" s="123">
        <f>+Local!M62+Exterior!M62</f>
        <v>0</v>
      </c>
      <c r="N62" s="124">
        <f>+Local!N62+Exterior!N62</f>
        <v>0</v>
      </c>
      <c r="O62" s="354">
        <f>+Local!O62+Exterior!O62</f>
        <v>0</v>
      </c>
      <c r="P62" s="123">
        <f>+Local!P62+Exterior!P62</f>
        <v>0</v>
      </c>
      <c r="Q62" s="123">
        <f>+Local!Q62+Exterior!Q62</f>
        <v>0</v>
      </c>
      <c r="R62" s="124">
        <f>+Local!R62+Exterior!R62</f>
        <v>0</v>
      </c>
      <c r="S62" s="87">
        <f>+Local!S62+Exterior!S62</f>
        <v>0</v>
      </c>
      <c r="T62" s="355">
        <f>+Local!T62+Exterior!T62</f>
        <v>0</v>
      </c>
      <c r="U62" s="123">
        <f>+Local!U62+Exterior!U62</f>
        <v>0</v>
      </c>
      <c r="V62" s="123">
        <f>+Local!V62+Exterior!V62</f>
        <v>0</v>
      </c>
      <c r="W62" s="124">
        <f>+Local!W62+Exterior!W62</f>
        <v>0</v>
      </c>
      <c r="X62" s="87">
        <f>+Local!X62+Exterior!X62</f>
        <v>0</v>
      </c>
      <c r="Y62" s="355">
        <f>+Local!Y62+Exterior!Y62</f>
        <v>0</v>
      </c>
      <c r="Z62" s="123">
        <f>+Local!Z62+Exterior!Z62</f>
        <v>0</v>
      </c>
      <c r="AA62" s="123">
        <f>+Local!AA62+Exterior!AA62</f>
        <v>0</v>
      </c>
      <c r="AB62" s="124">
        <f>+Local!AB62+Exterior!AB62</f>
        <v>0</v>
      </c>
      <c r="AC62" s="87">
        <f>+Local!AC62+Exterior!AC62</f>
        <v>0</v>
      </c>
      <c r="AD62" s="87">
        <f>+Local!AD62+Exterior!AD62</f>
        <v>0</v>
      </c>
      <c r="AE62" s="64" t="str">
        <f t="shared" si="12"/>
        <v/>
      </c>
      <c r="AF62" s="65" t="str">
        <f t="shared" si="13"/>
        <v/>
      </c>
      <c r="AG62" s="350"/>
      <c r="AH62" s="359"/>
    </row>
    <row r="63" spans="1:35" s="2" customFormat="1" x14ac:dyDescent="0.3">
      <c r="A63" s="8">
        <f t="shared" si="7"/>
        <v>52</v>
      </c>
      <c r="B63" s="4" t="s">
        <v>65</v>
      </c>
      <c r="C63" s="207">
        <f>+Local!C63+Exterior!C63</f>
        <v>0</v>
      </c>
      <c r="D63" s="207">
        <f>+Local!D63+Exterior!D63</f>
        <v>0</v>
      </c>
      <c r="E63" s="207">
        <f>+Local!E63+Exterior!E63</f>
        <v>0</v>
      </c>
      <c r="F63" s="207">
        <f>+Local!F63+Exterior!F63</f>
        <v>0</v>
      </c>
      <c r="G63" s="207">
        <f>+Local!G63+Exterior!G63</f>
        <v>0</v>
      </c>
      <c r="H63" s="207">
        <f>+Local!H63+Exterior!H63</f>
        <v>0</v>
      </c>
      <c r="I63" s="207">
        <f>+Local!I63+Exterior!I63</f>
        <v>0</v>
      </c>
      <c r="J63" s="131">
        <f>+Local!J63+Exterior!J63</f>
        <v>0</v>
      </c>
      <c r="K63" s="132">
        <f>+Local!K63+Exterior!K63</f>
        <v>0</v>
      </c>
      <c r="L63" s="84">
        <f>+Local!L63+Exterior!L63</f>
        <v>0</v>
      </c>
      <c r="M63" s="131">
        <f>+Local!M63+Exterior!M63</f>
        <v>0</v>
      </c>
      <c r="N63" s="132">
        <f>+Local!N63+Exterior!N63</f>
        <v>0</v>
      </c>
      <c r="O63" s="245">
        <f>+Local!O63+Exterior!O63</f>
        <v>0</v>
      </c>
      <c r="P63" s="131">
        <f>+Local!P63+Exterior!P63</f>
        <v>0</v>
      </c>
      <c r="Q63" s="131">
        <f>+Local!Q63+Exterior!Q63</f>
        <v>0</v>
      </c>
      <c r="R63" s="132">
        <f>+Local!R63+Exterior!R63</f>
        <v>0</v>
      </c>
      <c r="S63" s="84">
        <f>+Local!S63+Exterior!S63</f>
        <v>0</v>
      </c>
      <c r="T63" s="226">
        <f>+Local!T63+Exterior!T63</f>
        <v>0</v>
      </c>
      <c r="U63" s="131">
        <f>+Local!U63+Exterior!U63</f>
        <v>0</v>
      </c>
      <c r="V63" s="131">
        <f>+Local!V63+Exterior!V63</f>
        <v>0</v>
      </c>
      <c r="W63" s="132">
        <f>+Local!W63+Exterior!W63</f>
        <v>0</v>
      </c>
      <c r="X63" s="84">
        <f>+Local!X63+Exterior!X63</f>
        <v>0</v>
      </c>
      <c r="Y63" s="226">
        <f>+Local!Y63+Exterior!Y63</f>
        <v>0</v>
      </c>
      <c r="Z63" s="131">
        <f>+Local!Z63+Exterior!Z63</f>
        <v>0</v>
      </c>
      <c r="AA63" s="131">
        <f>+Local!AA63+Exterior!AA63</f>
        <v>0</v>
      </c>
      <c r="AB63" s="132">
        <f>+Local!AB63+Exterior!AB63</f>
        <v>0</v>
      </c>
      <c r="AC63" s="84">
        <f>+Local!AC63+Exterior!AC63</f>
        <v>0</v>
      </c>
      <c r="AD63" s="84">
        <f>+Local!AD63+Exterior!AD63</f>
        <v>0</v>
      </c>
      <c r="AE63" s="64" t="str">
        <f t="shared" si="3"/>
        <v/>
      </c>
      <c r="AF63" s="65" t="str">
        <f t="shared" si="4"/>
        <v/>
      </c>
    </row>
    <row r="64" spans="1:35" x14ac:dyDescent="0.3">
      <c r="A64" s="8">
        <f t="shared" si="7"/>
        <v>53</v>
      </c>
      <c r="B64" s="5" t="s">
        <v>193</v>
      </c>
      <c r="C64" s="209">
        <f>+Local!C64+Exterior!C64</f>
        <v>0</v>
      </c>
      <c r="D64" s="209">
        <f>+Local!D64+Exterior!D64</f>
        <v>0</v>
      </c>
      <c r="E64" s="209">
        <f>+Local!E64+Exterior!E64</f>
        <v>0</v>
      </c>
      <c r="F64" s="209">
        <f>+Local!F64+Exterior!F64</f>
        <v>0</v>
      </c>
      <c r="G64" s="209">
        <f>+Local!G64+Exterior!G64</f>
        <v>0</v>
      </c>
      <c r="H64" s="209">
        <f>+Local!H64+Exterior!H64</f>
        <v>0</v>
      </c>
      <c r="I64" s="209">
        <f>+Local!I64+Exterior!I64</f>
        <v>0</v>
      </c>
      <c r="J64" s="123">
        <f>+Local!J64+Exterior!J64</f>
        <v>0</v>
      </c>
      <c r="K64" s="124">
        <f>+Local!K64+Exterior!K64</f>
        <v>0</v>
      </c>
      <c r="L64" s="87">
        <f>+Local!L64+Exterior!L64</f>
        <v>0</v>
      </c>
      <c r="M64" s="123">
        <f>+Local!M64+Exterior!M64</f>
        <v>0</v>
      </c>
      <c r="N64" s="124">
        <f>+Local!N64+Exterior!N64</f>
        <v>0</v>
      </c>
      <c r="O64" s="354">
        <f>+Local!O64+Exterior!O64</f>
        <v>0</v>
      </c>
      <c r="P64" s="123">
        <f>+Local!P64+Exterior!P64</f>
        <v>0</v>
      </c>
      <c r="Q64" s="123">
        <f>+Local!Q64+Exterior!Q64</f>
        <v>0</v>
      </c>
      <c r="R64" s="124">
        <f>+Local!R64+Exterior!R64</f>
        <v>0</v>
      </c>
      <c r="S64" s="87">
        <f>+Local!S64+Exterior!S64</f>
        <v>0</v>
      </c>
      <c r="T64" s="355">
        <f>+Local!T64+Exterior!T64</f>
        <v>0</v>
      </c>
      <c r="U64" s="123">
        <f>+Local!U64+Exterior!U64</f>
        <v>0</v>
      </c>
      <c r="V64" s="123">
        <f>+Local!V64+Exterior!V64</f>
        <v>0</v>
      </c>
      <c r="W64" s="124">
        <f>+Local!W64+Exterior!W64</f>
        <v>0</v>
      </c>
      <c r="X64" s="87">
        <f>+Local!X64+Exterior!X64</f>
        <v>0</v>
      </c>
      <c r="Y64" s="355">
        <f>+Local!Y64+Exterior!Y64</f>
        <v>0</v>
      </c>
      <c r="Z64" s="123">
        <f>+Local!Z64+Exterior!Z64</f>
        <v>0</v>
      </c>
      <c r="AA64" s="123">
        <f>+Local!AA64+Exterior!AA64</f>
        <v>0</v>
      </c>
      <c r="AB64" s="124">
        <f>+Local!AB64+Exterior!AB64</f>
        <v>0</v>
      </c>
      <c r="AC64" s="87">
        <f>+Local!AC64+Exterior!AC64</f>
        <v>0</v>
      </c>
      <c r="AD64" s="87">
        <f>+Local!AD64+Exterior!AD64</f>
        <v>0</v>
      </c>
      <c r="AE64" s="64" t="str">
        <f t="shared" si="3"/>
        <v/>
      </c>
      <c r="AF64" s="65" t="str">
        <f t="shared" si="4"/>
        <v/>
      </c>
    </row>
    <row r="65" spans="1:32" x14ac:dyDescent="0.3">
      <c r="A65" s="8">
        <f t="shared" si="7"/>
        <v>54</v>
      </c>
      <c r="B65" s="5" t="s">
        <v>169</v>
      </c>
      <c r="C65" s="209">
        <f>+Local!C65+Exterior!C65</f>
        <v>0</v>
      </c>
      <c r="D65" s="209">
        <f>+Local!D65+Exterior!D65</f>
        <v>0</v>
      </c>
      <c r="E65" s="209">
        <f>+Local!E65+Exterior!E65</f>
        <v>0</v>
      </c>
      <c r="F65" s="209">
        <f>+Local!F65+Exterior!F65</f>
        <v>0</v>
      </c>
      <c r="G65" s="209">
        <f>+Local!G65+Exterior!G65</f>
        <v>0</v>
      </c>
      <c r="H65" s="209">
        <f>+Local!H65+Exterior!H65</f>
        <v>0</v>
      </c>
      <c r="I65" s="209">
        <f>+Local!I65+Exterior!I65</f>
        <v>0</v>
      </c>
      <c r="J65" s="123">
        <f>+Local!J65+Exterior!J65</f>
        <v>0</v>
      </c>
      <c r="K65" s="124">
        <f>+Local!K65+Exterior!K65</f>
        <v>0</v>
      </c>
      <c r="L65" s="87">
        <f>+Local!L65+Exterior!L65</f>
        <v>0</v>
      </c>
      <c r="M65" s="123">
        <f>+Local!M65+Exterior!M65</f>
        <v>0</v>
      </c>
      <c r="N65" s="124">
        <f>+Local!N65+Exterior!N65</f>
        <v>0</v>
      </c>
      <c r="O65" s="354">
        <f>+Local!O65+Exterior!O65</f>
        <v>0</v>
      </c>
      <c r="P65" s="123">
        <f>+Local!P65+Exterior!P65</f>
        <v>0</v>
      </c>
      <c r="Q65" s="123">
        <f>+Local!Q65+Exterior!Q65</f>
        <v>0</v>
      </c>
      <c r="R65" s="124">
        <f>+Local!R65+Exterior!R65</f>
        <v>0</v>
      </c>
      <c r="S65" s="87">
        <f>+Local!S65+Exterior!S65</f>
        <v>0</v>
      </c>
      <c r="T65" s="355">
        <f>+Local!T65+Exterior!T65</f>
        <v>0</v>
      </c>
      <c r="U65" s="123">
        <f>+Local!U65+Exterior!U65</f>
        <v>0</v>
      </c>
      <c r="V65" s="123">
        <f>+Local!V65+Exterior!V65</f>
        <v>0</v>
      </c>
      <c r="W65" s="124">
        <f>+Local!W65+Exterior!W65</f>
        <v>0</v>
      </c>
      <c r="X65" s="87">
        <f>+Local!X65+Exterior!X65</f>
        <v>0</v>
      </c>
      <c r="Y65" s="355">
        <f>+Local!Y65+Exterior!Y65</f>
        <v>0</v>
      </c>
      <c r="Z65" s="123">
        <f>+Local!Z65+Exterior!Z65</f>
        <v>0</v>
      </c>
      <c r="AA65" s="123">
        <f>+Local!AA65+Exterior!AA65</f>
        <v>0</v>
      </c>
      <c r="AB65" s="124">
        <f>+Local!AB65+Exterior!AB65</f>
        <v>0</v>
      </c>
      <c r="AC65" s="87">
        <f>+Local!AC65+Exterior!AC65</f>
        <v>0</v>
      </c>
      <c r="AD65" s="87">
        <f>+Local!AD65+Exterior!AD65</f>
        <v>0</v>
      </c>
      <c r="AE65" s="64" t="str">
        <f t="shared" ref="AE65" si="16">IF(I65&lt;H65,"Póliza &lt; Asegurados",IF(I65&gt;0,IF(H65=0,"Asegurados sin pólizas",""),""))</f>
        <v/>
      </c>
      <c r="AF65" s="65" t="str">
        <f t="shared" ref="AF65" si="17">IF(J65&gt;0,IF(H65&lt;1,"Primas sin pólizas",""),IF(H65&gt;0,IF(J65&lt;1,"Pólizas sin primas",""),""))</f>
        <v/>
      </c>
    </row>
    <row r="66" spans="1:32" x14ac:dyDescent="0.3">
      <c r="A66" s="8">
        <f t="shared" si="7"/>
        <v>55</v>
      </c>
      <c r="B66" s="5" t="s">
        <v>171</v>
      </c>
      <c r="C66" s="209">
        <f>+Local!C66+Exterior!C66</f>
        <v>0</v>
      </c>
      <c r="D66" s="213">
        <f>+Local!D66+Exterior!D66</f>
        <v>0</v>
      </c>
      <c r="E66" s="213">
        <f>+Local!E66+Exterior!E66</f>
        <v>0</v>
      </c>
      <c r="F66" s="213">
        <f>+Local!F66+Exterior!F66</f>
        <v>0</v>
      </c>
      <c r="G66" s="213">
        <f>+Local!G66+Exterior!G66</f>
        <v>0</v>
      </c>
      <c r="H66" s="209">
        <f>+Local!H66+Exterior!H66</f>
        <v>0</v>
      </c>
      <c r="I66" s="213">
        <f>+Local!I66+Exterior!I66</f>
        <v>0</v>
      </c>
      <c r="J66" s="125">
        <f>+Local!J66+Exterior!J66</f>
        <v>0</v>
      </c>
      <c r="K66" s="126">
        <f>+Local!K66+Exterior!K66</f>
        <v>0</v>
      </c>
      <c r="L66" s="87">
        <f>+Local!L66+Exterior!L66</f>
        <v>0</v>
      </c>
      <c r="M66" s="125">
        <f>+Local!M66+Exterior!M66</f>
        <v>0</v>
      </c>
      <c r="N66" s="126">
        <f>+Local!N66+Exterior!N66</f>
        <v>0</v>
      </c>
      <c r="O66" s="362">
        <f>+Local!O66+Exterior!O66</f>
        <v>0</v>
      </c>
      <c r="P66" s="125">
        <f>+Local!P66+Exterior!P66</f>
        <v>0</v>
      </c>
      <c r="Q66" s="125">
        <f>+Local!Q66+Exterior!Q66</f>
        <v>0</v>
      </c>
      <c r="R66" s="126">
        <f>+Local!R66+Exterior!R66</f>
        <v>0</v>
      </c>
      <c r="S66" s="87">
        <f>+Local!S66+Exterior!S66</f>
        <v>0</v>
      </c>
      <c r="T66" s="363">
        <f>+Local!T66+Exterior!T66</f>
        <v>0</v>
      </c>
      <c r="U66" s="125">
        <f>+Local!U66+Exterior!U66</f>
        <v>0</v>
      </c>
      <c r="V66" s="125">
        <f>+Local!V66+Exterior!V66</f>
        <v>0</v>
      </c>
      <c r="W66" s="126">
        <f>+Local!W66+Exterior!W66</f>
        <v>0</v>
      </c>
      <c r="X66" s="87">
        <f>+Local!X66+Exterior!X66</f>
        <v>0</v>
      </c>
      <c r="Y66" s="363">
        <f>+Local!Y66+Exterior!Y66</f>
        <v>0</v>
      </c>
      <c r="Z66" s="123">
        <f>+Local!Z66+Exterior!Z66</f>
        <v>0</v>
      </c>
      <c r="AA66" s="123">
        <f>+Local!AA66+Exterior!AA66</f>
        <v>0</v>
      </c>
      <c r="AB66" s="124">
        <f>+Local!AB66+Exterior!AB66</f>
        <v>0</v>
      </c>
      <c r="AC66" s="87">
        <f>+Local!AC66+Exterior!AC66</f>
        <v>0</v>
      </c>
      <c r="AD66" s="87">
        <f>+Local!AD66+Exterior!AD66</f>
        <v>0</v>
      </c>
      <c r="AE66" s="64" t="str">
        <f t="shared" ref="AE66:AE67" si="18">IF(I66&lt;H66,"Póliza &lt; Asegurados",IF(I66&gt;0,IF(H66=0,"Asegurados sin pólizas",""),""))</f>
        <v/>
      </c>
      <c r="AF66" s="65" t="str">
        <f t="shared" ref="AF66:AF67" si="19">IF(J66&gt;0,IF(H66&lt;1,"Primas sin pólizas",""),IF(H66&gt;0,IF(J66&lt;1,"Pólizas sin primas",""),""))</f>
        <v/>
      </c>
    </row>
    <row r="67" spans="1:32" x14ac:dyDescent="0.3">
      <c r="A67" s="8">
        <f t="shared" si="7"/>
        <v>56</v>
      </c>
      <c r="B67" s="5" t="s">
        <v>178</v>
      </c>
      <c r="C67" s="209">
        <f>+Local!C67+Exterior!C67</f>
        <v>0</v>
      </c>
      <c r="D67" s="213">
        <f>+Local!D67+Exterior!D67</f>
        <v>0</v>
      </c>
      <c r="E67" s="213">
        <f>+Local!E67+Exterior!E67</f>
        <v>0</v>
      </c>
      <c r="F67" s="213">
        <f>+Local!F67+Exterior!F67</f>
        <v>0</v>
      </c>
      <c r="G67" s="213">
        <f>+Local!G67+Exterior!G67</f>
        <v>0</v>
      </c>
      <c r="H67" s="209">
        <f>+Local!H67+Exterior!H67</f>
        <v>0</v>
      </c>
      <c r="I67" s="213">
        <f>+Local!I67+Exterior!I67</f>
        <v>0</v>
      </c>
      <c r="J67" s="125">
        <f>+Local!J67+Exterior!J67</f>
        <v>0</v>
      </c>
      <c r="K67" s="126">
        <f>+Local!K67+Exterior!K67</f>
        <v>0</v>
      </c>
      <c r="L67" s="87">
        <f>+Local!L67+Exterior!L67</f>
        <v>0</v>
      </c>
      <c r="M67" s="125">
        <f>+Local!M67+Exterior!M67</f>
        <v>0</v>
      </c>
      <c r="N67" s="126">
        <f>+Local!N67+Exterior!N67</f>
        <v>0</v>
      </c>
      <c r="O67" s="362">
        <f>+Local!O67+Exterior!O67</f>
        <v>0</v>
      </c>
      <c r="P67" s="125">
        <f>+Local!P67+Exterior!P67</f>
        <v>0</v>
      </c>
      <c r="Q67" s="125">
        <f>+Local!Q67+Exterior!Q67</f>
        <v>0</v>
      </c>
      <c r="R67" s="126">
        <f>+Local!R67+Exterior!R67</f>
        <v>0</v>
      </c>
      <c r="S67" s="87">
        <f>+Local!S67+Exterior!S67</f>
        <v>0</v>
      </c>
      <c r="T67" s="363">
        <f>+Local!T67+Exterior!T67</f>
        <v>0</v>
      </c>
      <c r="U67" s="125">
        <f>+Local!U67+Exterior!U67</f>
        <v>0</v>
      </c>
      <c r="V67" s="125">
        <f>+Local!V67+Exterior!V67</f>
        <v>0</v>
      </c>
      <c r="W67" s="126">
        <f>+Local!W67+Exterior!W67</f>
        <v>0</v>
      </c>
      <c r="X67" s="87">
        <f>+Local!X67+Exterior!X67</f>
        <v>0</v>
      </c>
      <c r="Y67" s="363">
        <f>+Local!Y67+Exterior!Y67</f>
        <v>0</v>
      </c>
      <c r="Z67" s="123">
        <f>+Local!Z67+Exterior!Z67</f>
        <v>0</v>
      </c>
      <c r="AA67" s="123">
        <f>+Local!AA67+Exterior!AA67</f>
        <v>0</v>
      </c>
      <c r="AB67" s="124">
        <f>+Local!AB67+Exterior!AB67</f>
        <v>0</v>
      </c>
      <c r="AC67" s="87">
        <f>+Local!AC67+Exterior!AC67</f>
        <v>0</v>
      </c>
      <c r="AD67" s="87">
        <f>+Local!AD67+Exterior!AD67</f>
        <v>0</v>
      </c>
      <c r="AE67" s="64" t="str">
        <f t="shared" si="18"/>
        <v/>
      </c>
      <c r="AF67" s="65" t="str">
        <f t="shared" si="19"/>
        <v/>
      </c>
    </row>
    <row r="68" spans="1:32" x14ac:dyDescent="0.3">
      <c r="A68" s="8">
        <f t="shared" si="7"/>
        <v>57</v>
      </c>
      <c r="B68" s="5" t="s">
        <v>170</v>
      </c>
      <c r="C68" s="209">
        <f>+Local!C68+Exterior!C68</f>
        <v>0</v>
      </c>
      <c r="D68" s="213">
        <f>+Local!D68+Exterior!D68</f>
        <v>0</v>
      </c>
      <c r="E68" s="213">
        <f>+Local!E68+Exterior!E68</f>
        <v>0</v>
      </c>
      <c r="F68" s="213">
        <f>+Local!F68+Exterior!F68</f>
        <v>0</v>
      </c>
      <c r="G68" s="213">
        <f>+Local!G68+Exterior!G68</f>
        <v>0</v>
      </c>
      <c r="H68" s="209">
        <f>+Local!H68+Exterior!H68</f>
        <v>0</v>
      </c>
      <c r="I68" s="213">
        <f>+Local!I68+Exterior!I68</f>
        <v>0</v>
      </c>
      <c r="J68" s="125">
        <f>+Local!J68+Exterior!J68</f>
        <v>0</v>
      </c>
      <c r="K68" s="126">
        <f>+Local!K68+Exterior!K68</f>
        <v>0</v>
      </c>
      <c r="L68" s="87">
        <f>+Local!L68+Exterior!L68</f>
        <v>0</v>
      </c>
      <c r="M68" s="125">
        <f>+Local!M68+Exterior!M68</f>
        <v>0</v>
      </c>
      <c r="N68" s="126">
        <f>+Local!N68+Exterior!N68</f>
        <v>0</v>
      </c>
      <c r="O68" s="362">
        <f>+Local!O68+Exterior!O68</f>
        <v>0</v>
      </c>
      <c r="P68" s="125">
        <f>+Local!P68+Exterior!P68</f>
        <v>0</v>
      </c>
      <c r="Q68" s="125">
        <f>+Local!Q68+Exterior!Q68</f>
        <v>0</v>
      </c>
      <c r="R68" s="126">
        <f>+Local!R68+Exterior!R68</f>
        <v>0</v>
      </c>
      <c r="S68" s="87">
        <f>+Local!S68+Exterior!S68</f>
        <v>0</v>
      </c>
      <c r="T68" s="363">
        <f>+Local!T68+Exterior!T68</f>
        <v>0</v>
      </c>
      <c r="U68" s="125">
        <f>+Local!U68+Exterior!U68</f>
        <v>0</v>
      </c>
      <c r="V68" s="125">
        <f>+Local!V68+Exterior!V68</f>
        <v>0</v>
      </c>
      <c r="W68" s="126">
        <f>+Local!W68+Exterior!W68</f>
        <v>0</v>
      </c>
      <c r="X68" s="87">
        <f>+Local!X68+Exterior!X68</f>
        <v>0</v>
      </c>
      <c r="Y68" s="363">
        <f>+Local!Y68+Exterior!Y68</f>
        <v>0</v>
      </c>
      <c r="Z68" s="123">
        <f>+Local!Z68+Exterior!Z68</f>
        <v>0</v>
      </c>
      <c r="AA68" s="123">
        <f>+Local!AA68+Exterior!AA68</f>
        <v>0</v>
      </c>
      <c r="AB68" s="124">
        <f>+Local!AB68+Exterior!AB68</f>
        <v>0</v>
      </c>
      <c r="AC68" s="87">
        <f>+Local!AC68+Exterior!AC68</f>
        <v>0</v>
      </c>
      <c r="AD68" s="87">
        <f>+Local!AD68+Exterior!AD68</f>
        <v>0</v>
      </c>
      <c r="AE68" s="64" t="str">
        <f t="shared" ref="AE68:AE69" si="20">IF(I68&lt;H68,"Póliza &lt; Asegurados",IF(I68&gt;0,IF(H68=0,"Asegurados sin pólizas",""),""))</f>
        <v/>
      </c>
      <c r="AF68" s="65" t="str">
        <f t="shared" ref="AF68:AF69" si="21">IF(J68&gt;0,IF(H68&lt;1,"Primas sin pólizas",""),IF(H68&gt;0,IF(J68&lt;1,"Pólizas sin primas",""),""))</f>
        <v/>
      </c>
    </row>
    <row r="69" spans="1:32" x14ac:dyDescent="0.3">
      <c r="A69" s="8">
        <f>+A68+1</f>
        <v>58</v>
      </c>
      <c r="B69" s="6" t="s">
        <v>195</v>
      </c>
      <c r="C69" s="209">
        <f>+Local!C69+Exterior!C69</f>
        <v>0</v>
      </c>
      <c r="D69" s="213">
        <f>+Local!D69+Exterior!D69</f>
        <v>0</v>
      </c>
      <c r="E69" s="213">
        <f>+Local!E69+Exterior!E69</f>
        <v>0</v>
      </c>
      <c r="F69" s="213">
        <f>+Local!F69+Exterior!F69</f>
        <v>0</v>
      </c>
      <c r="G69" s="213">
        <f>+Local!G69+Exterior!G69</f>
        <v>0</v>
      </c>
      <c r="H69" s="209">
        <f>+Local!H69+Exterior!H69</f>
        <v>0</v>
      </c>
      <c r="I69" s="213">
        <f>+Local!I69+Exterior!I69</f>
        <v>0</v>
      </c>
      <c r="J69" s="125">
        <f>+Local!J69+Exterior!J69</f>
        <v>0</v>
      </c>
      <c r="K69" s="126">
        <f>+Local!K69+Exterior!K69</f>
        <v>0</v>
      </c>
      <c r="L69" s="87">
        <f>+Local!L69+Exterior!L69</f>
        <v>0</v>
      </c>
      <c r="M69" s="125">
        <f>+Local!M69+Exterior!M69</f>
        <v>0</v>
      </c>
      <c r="N69" s="126">
        <f>+Local!N69+Exterior!N69</f>
        <v>0</v>
      </c>
      <c r="O69" s="362">
        <f>+Local!O69+Exterior!O69</f>
        <v>0</v>
      </c>
      <c r="P69" s="125">
        <f>+Local!P69+Exterior!P69</f>
        <v>0</v>
      </c>
      <c r="Q69" s="125">
        <f>+Local!Q69+Exterior!Q69</f>
        <v>0</v>
      </c>
      <c r="R69" s="126">
        <f>+Local!R69+Exterior!R69</f>
        <v>0</v>
      </c>
      <c r="S69" s="87">
        <f>+Local!S69+Exterior!S69</f>
        <v>0</v>
      </c>
      <c r="T69" s="363">
        <f>+Local!T69+Exterior!T69</f>
        <v>0</v>
      </c>
      <c r="U69" s="125">
        <f>+Local!U69+Exterior!U69</f>
        <v>0</v>
      </c>
      <c r="V69" s="125">
        <f>+Local!V69+Exterior!V69</f>
        <v>0</v>
      </c>
      <c r="W69" s="126">
        <f>+Local!W69+Exterior!W69</f>
        <v>0</v>
      </c>
      <c r="X69" s="87">
        <f>+Local!X69+Exterior!X69</f>
        <v>0</v>
      </c>
      <c r="Y69" s="363">
        <f>+Local!Y69+Exterior!Y69</f>
        <v>0</v>
      </c>
      <c r="Z69" s="123">
        <f>+Local!Z69+Exterior!Z69</f>
        <v>0</v>
      </c>
      <c r="AA69" s="123">
        <f>+Local!AA69+Exterior!AA69</f>
        <v>0</v>
      </c>
      <c r="AB69" s="124">
        <f>+Local!AB69+Exterior!AB69</f>
        <v>0</v>
      </c>
      <c r="AC69" s="87">
        <f>+Local!AC69+Exterior!AC69</f>
        <v>0</v>
      </c>
      <c r="AD69" s="87">
        <f>+Local!AD69+Exterior!AD69</f>
        <v>0</v>
      </c>
      <c r="AE69" s="64" t="str">
        <f t="shared" si="20"/>
        <v/>
      </c>
      <c r="AF69" s="65" t="str">
        <f t="shared" si="21"/>
        <v/>
      </c>
    </row>
    <row r="70" spans="1:32" ht="15" thickBot="1" x14ac:dyDescent="0.35">
      <c r="A70" s="8">
        <f>+A69+1</f>
        <v>59</v>
      </c>
      <c r="B70" s="6" t="s">
        <v>190</v>
      </c>
      <c r="C70" s="213">
        <f>+Local!C70+Exterior!C70</f>
        <v>0</v>
      </c>
      <c r="D70" s="213">
        <f>+Local!D70+Exterior!D70</f>
        <v>0</v>
      </c>
      <c r="E70" s="213">
        <f>+Local!E70+Exterior!E70</f>
        <v>0</v>
      </c>
      <c r="F70" s="213">
        <f>+Local!F70+Exterior!F70</f>
        <v>0</v>
      </c>
      <c r="G70" s="213">
        <f>+Local!G70+Exterior!G70</f>
        <v>0</v>
      </c>
      <c r="H70" s="213">
        <f>+Local!H70+Exterior!H70</f>
        <v>0</v>
      </c>
      <c r="I70" s="213">
        <f>+Local!I70+Exterior!I70</f>
        <v>0</v>
      </c>
      <c r="J70" s="125">
        <f>+Local!J70+Exterior!J70</f>
        <v>0</v>
      </c>
      <c r="K70" s="126">
        <f>+Local!K70+Exterior!K70</f>
        <v>0</v>
      </c>
      <c r="L70" s="96">
        <f>+Local!L70+Exterior!L70</f>
        <v>0</v>
      </c>
      <c r="M70" s="125">
        <f>+Local!M70+Exterior!M70</f>
        <v>0</v>
      </c>
      <c r="N70" s="126">
        <f>+Local!N70+Exterior!N70</f>
        <v>0</v>
      </c>
      <c r="O70" s="362">
        <f>+Local!O70+Exterior!O70</f>
        <v>0</v>
      </c>
      <c r="P70" s="125">
        <f>+Local!P70+Exterior!P70</f>
        <v>0</v>
      </c>
      <c r="Q70" s="125">
        <f>+Local!Q70+Exterior!Q70</f>
        <v>0</v>
      </c>
      <c r="R70" s="126">
        <f>+Local!R70+Exterior!R70</f>
        <v>0</v>
      </c>
      <c r="S70" s="96">
        <f>+Local!S70+Exterior!S70</f>
        <v>0</v>
      </c>
      <c r="T70" s="363">
        <f>+Local!T70+Exterior!T70</f>
        <v>0</v>
      </c>
      <c r="U70" s="125">
        <f>+Local!U70+Exterior!U70</f>
        <v>0</v>
      </c>
      <c r="V70" s="125">
        <f>+Local!V70+Exterior!V70</f>
        <v>0</v>
      </c>
      <c r="W70" s="126">
        <f>+Local!W70+Exterior!W70</f>
        <v>0</v>
      </c>
      <c r="X70" s="96">
        <f>+Local!X70+Exterior!X70</f>
        <v>0</v>
      </c>
      <c r="Y70" s="363">
        <f>+Local!Y70+Exterior!Y70</f>
        <v>0</v>
      </c>
      <c r="Z70" s="125">
        <f>+Local!Z70+Exterior!Z70</f>
        <v>0</v>
      </c>
      <c r="AA70" s="125">
        <f>+Local!AA70+Exterior!AA70</f>
        <v>0</v>
      </c>
      <c r="AB70" s="126">
        <f>+Local!AB70+Exterior!AB70</f>
        <v>0</v>
      </c>
      <c r="AC70" s="96">
        <f>+Local!AC70+Exterior!AC70</f>
        <v>0</v>
      </c>
      <c r="AD70" s="96">
        <f>+Local!AD70+Exterior!AD70</f>
        <v>0</v>
      </c>
      <c r="AE70" s="72" t="str">
        <f t="shared" si="3"/>
        <v/>
      </c>
      <c r="AF70" s="73" t="str">
        <f t="shared" si="4"/>
        <v/>
      </c>
    </row>
    <row r="71" spans="1:32" s="2" customFormat="1" ht="15.6" thickTop="1" thickBot="1" x14ac:dyDescent="0.35">
      <c r="A71" s="7">
        <f t="shared" si="7"/>
        <v>60</v>
      </c>
      <c r="B71" s="3" t="s">
        <v>139</v>
      </c>
      <c r="C71" s="214">
        <f>+Local!C71+Exterior!C71</f>
        <v>0</v>
      </c>
      <c r="D71" s="214">
        <f>+Local!D71+Exterior!D71</f>
        <v>0</v>
      </c>
      <c r="E71" s="214">
        <f>+Local!E71+Exterior!E71</f>
        <v>0</v>
      </c>
      <c r="F71" s="214">
        <f>+Local!F71+Exterior!F71</f>
        <v>0</v>
      </c>
      <c r="G71" s="214">
        <f>+Local!G71+Exterior!G71</f>
        <v>0</v>
      </c>
      <c r="H71" s="214">
        <f>+Local!H71+Exterior!H71</f>
        <v>0</v>
      </c>
      <c r="I71" s="214">
        <f>+Local!I71+Exterior!I71</f>
        <v>0</v>
      </c>
      <c r="J71" s="133">
        <f>+Local!J71+Exterior!J71</f>
        <v>0</v>
      </c>
      <c r="K71" s="134">
        <f>+Local!K71+Exterior!K71</f>
        <v>0</v>
      </c>
      <c r="L71" s="99">
        <f>+Local!L71+Exterior!L71</f>
        <v>0</v>
      </c>
      <c r="M71" s="133">
        <f>+Local!M71+Exterior!M71</f>
        <v>0</v>
      </c>
      <c r="N71" s="134">
        <f>+Local!N71+Exterior!N71</f>
        <v>0</v>
      </c>
      <c r="O71" s="249">
        <f>+Local!O71+Exterior!O71</f>
        <v>0</v>
      </c>
      <c r="P71" s="133">
        <f>+Local!P71+Exterior!P71</f>
        <v>0</v>
      </c>
      <c r="Q71" s="133">
        <f>+Local!Q71+Exterior!Q71</f>
        <v>0</v>
      </c>
      <c r="R71" s="134">
        <f>+Local!R71+Exterior!R71</f>
        <v>0</v>
      </c>
      <c r="S71" s="99">
        <f>+Local!S71+Exterior!S71</f>
        <v>0</v>
      </c>
      <c r="T71" s="230">
        <f>+Local!T71+Exterior!T71</f>
        <v>0</v>
      </c>
      <c r="U71" s="133">
        <f>+Local!U71+Exterior!U71</f>
        <v>0</v>
      </c>
      <c r="V71" s="133">
        <f>+Local!V71+Exterior!V71</f>
        <v>0</v>
      </c>
      <c r="W71" s="134">
        <f>+Local!W71+Exterior!W71</f>
        <v>0</v>
      </c>
      <c r="X71" s="99">
        <f>+Local!X71+Exterior!X71</f>
        <v>0</v>
      </c>
      <c r="Y71" s="230">
        <f>+Local!Y71+Exterior!Y71</f>
        <v>0</v>
      </c>
      <c r="Z71" s="133">
        <f>+Local!Z71+Exterior!Z71</f>
        <v>0</v>
      </c>
      <c r="AA71" s="133">
        <f>+Local!AA71+Exterior!AA71</f>
        <v>0</v>
      </c>
      <c r="AB71" s="134">
        <f>+Local!AB71+Exterior!AB71</f>
        <v>0</v>
      </c>
      <c r="AC71" s="99">
        <f>+Local!AC71+Exterior!AC71</f>
        <v>0</v>
      </c>
      <c r="AD71" s="99">
        <f>+Local!AD71+Exterior!AD71</f>
        <v>0</v>
      </c>
      <c r="AE71" s="70"/>
      <c r="AF71" s="71"/>
    </row>
    <row r="72" spans="1:32" ht="15" thickTop="1" x14ac:dyDescent="0.3">
      <c r="L72"/>
      <c r="P72"/>
      <c r="Q72"/>
      <c r="R72"/>
      <c r="S72"/>
      <c r="U72"/>
      <c r="V72"/>
      <c r="W72"/>
      <c r="X72"/>
      <c r="Z72"/>
      <c r="AA72"/>
      <c r="AB72"/>
      <c r="AC72"/>
      <c r="AD72"/>
    </row>
    <row r="73" spans="1:32" x14ac:dyDescent="0.3">
      <c r="L73"/>
      <c r="P73"/>
      <c r="Q73"/>
      <c r="R73"/>
      <c r="S73"/>
      <c r="U73"/>
      <c r="V73"/>
      <c r="W73"/>
      <c r="X73"/>
      <c r="Z73"/>
      <c r="AA73"/>
      <c r="AB73"/>
      <c r="AC73"/>
      <c r="AD73"/>
    </row>
    <row r="74" spans="1:32" x14ac:dyDescent="0.3">
      <c r="L74"/>
      <c r="P74"/>
      <c r="Q74"/>
      <c r="R74"/>
      <c r="S74"/>
      <c r="U74"/>
      <c r="V74"/>
      <c r="W74"/>
      <c r="X74"/>
      <c r="Z74"/>
      <c r="AA74"/>
      <c r="AB74"/>
      <c r="AC74"/>
      <c r="AD74"/>
    </row>
    <row r="75" spans="1:32" x14ac:dyDescent="0.3">
      <c r="L75"/>
      <c r="P75"/>
      <c r="Q75"/>
      <c r="R75"/>
      <c r="S75"/>
      <c r="U75"/>
      <c r="V75"/>
      <c r="W75"/>
      <c r="X75"/>
      <c r="Z75"/>
      <c r="AA75"/>
      <c r="AB75"/>
      <c r="AC75"/>
      <c r="AD75"/>
    </row>
    <row r="76" spans="1:32" x14ac:dyDescent="0.3">
      <c r="L76"/>
      <c r="P76"/>
      <c r="Q76"/>
      <c r="R76"/>
      <c r="S76"/>
      <c r="U76"/>
      <c r="V76"/>
      <c r="W76"/>
      <c r="X76"/>
      <c r="Z76"/>
      <c r="AA76"/>
      <c r="AB76"/>
      <c r="AC76"/>
      <c r="AD76"/>
    </row>
  </sheetData>
  <sheetProtection algorithmName="SHA-512" hashValue="jwbVns6SNONEz0Xp/nk1AiBrFJbvldXXxjPIKomwrzV0V4gXP6MZMD1CJ8g5oa7LVj4o/KwXSZjjCY8bpkTcAA==" saltValue="AcJqvmXMNVbONImTSLtkZQ==" spinCount="100000" sheet="1" objects="1" scenarios="1"/>
  <pageMargins left="0.59055118110236227" right="0.59055118110236227" top="0.47244094488188981" bottom="0.55118110236220474" header="0.31496062992125984" footer="0.31496062992125984"/>
  <pageSetup paperSize="5" scale="48" fitToWidth="0" orientation="landscape" r:id="rId1"/>
  <headerFooter>
    <oddFooter>&amp;C&amp;P / &amp;N&amp;R&amp;D &amp;T</oddFooter>
  </headerFooter>
  <colBreaks count="1" manualBreakCount="1">
    <brk id="19" min="11" max="7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19C59-F6AE-45D1-82D5-1C4D5927A6F6}">
  <sheetPr>
    <pageSetUpPr fitToPage="1"/>
  </sheetPr>
  <dimension ref="A1:Z72"/>
  <sheetViews>
    <sheetView showGridLines="0" zoomScale="80" zoomScaleNormal="80" workbookViewId="0">
      <pane xSplit="1" ySplit="11" topLeftCell="B38" activePane="bottomRight" state="frozen"/>
      <selection activeCell="B12" sqref="B12"/>
      <selection pane="topRight" activeCell="B12" sqref="B12"/>
      <selection pane="bottomLeft" activeCell="B12" sqref="B12"/>
      <selection pane="bottomRight" activeCell="E44" sqref="E44"/>
    </sheetView>
  </sheetViews>
  <sheetFormatPr baseColWidth="10" defaultColWidth="11.44140625" defaultRowHeight="14.4" x14ac:dyDescent="0.3"/>
  <cols>
    <col min="1" max="1" width="5" customWidth="1"/>
    <col min="2" max="2" width="38.77734375" customWidth="1"/>
    <col min="3" max="8" width="18.5546875" customWidth="1"/>
    <col min="9" max="9" width="27.109375" style="50" customWidth="1"/>
    <col min="10" max="12" width="16.44140625" customWidth="1"/>
    <col min="14" max="16" width="19.109375" customWidth="1"/>
    <col min="17" max="17" width="15.88671875" bestFit="1" customWidth="1"/>
    <col min="19" max="21" width="19.109375" customWidth="1"/>
    <col min="22" max="23" width="15.88671875" bestFit="1" customWidth="1"/>
    <col min="24" max="24" width="23.109375" customWidth="1"/>
    <col min="25" max="25" width="17.6640625" customWidth="1"/>
  </cols>
  <sheetData>
    <row r="1" spans="1:26" s="138" customFormat="1" ht="18" x14ac:dyDescent="0.3">
      <c r="B1" s="303" t="s">
        <v>0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4"/>
      <c r="Q1" s="284"/>
      <c r="Z1" s="138" t="s">
        <v>134</v>
      </c>
    </row>
    <row r="2" spans="1:26" s="138" customFormat="1" ht="15.6" x14ac:dyDescent="0.3">
      <c r="B2" s="306" t="s">
        <v>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4"/>
      <c r="Q2" s="284"/>
    </row>
    <row r="3" spans="1:26" s="138" customFormat="1" ht="15.6" x14ac:dyDescent="0.3">
      <c r="B3" s="310" t="s">
        <v>188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2"/>
      <c r="N3" s="283"/>
      <c r="O3" s="282"/>
      <c r="P3" s="285"/>
      <c r="Q3" s="285"/>
    </row>
    <row r="4" spans="1:26" s="137" customFormat="1" ht="15.6" x14ac:dyDescent="0.3">
      <c r="A4" s="138"/>
      <c r="B4" s="309" t="str">
        <f>+Exterior!B4</f>
        <v>AL 31 DE ENERO DE 2026</v>
      </c>
      <c r="C4" s="286"/>
      <c r="D4" s="286"/>
      <c r="E4" s="286"/>
      <c r="F4" s="286"/>
      <c r="G4" s="286"/>
      <c r="H4" s="286"/>
      <c r="I4" s="286"/>
      <c r="J4" s="286"/>
      <c r="P4" s="287"/>
      <c r="Q4" s="287"/>
    </row>
    <row r="5" spans="1:26" s="137" customFormat="1" ht="18" x14ac:dyDescent="0.35">
      <c r="D5" s="289"/>
      <c r="E5" s="290"/>
      <c r="F5" s="290"/>
      <c r="G5" s="290"/>
      <c r="H5" s="290"/>
      <c r="I5" s="290"/>
      <c r="J5" s="290"/>
      <c r="K5" s="290"/>
      <c r="P5" s="291"/>
      <c r="Q5" s="291"/>
    </row>
    <row r="6" spans="1:26" s="137" customFormat="1" ht="18" x14ac:dyDescent="0.35">
      <c r="B6" s="335" t="s">
        <v>4</v>
      </c>
      <c r="C6" s="288" t="str">
        <f>+Local!C6</f>
        <v>Nombre de la Compañía</v>
      </c>
      <c r="D6" s="289"/>
      <c r="E6" s="290"/>
      <c r="F6" s="290"/>
      <c r="G6" s="290"/>
      <c r="H6" s="290"/>
      <c r="I6" s="290"/>
      <c r="J6" s="290"/>
      <c r="K6" s="290"/>
      <c r="P6" s="291"/>
      <c r="Q6" s="291"/>
    </row>
    <row r="7" spans="1:26" s="137" customFormat="1" ht="15.6" x14ac:dyDescent="0.3">
      <c r="B7" s="335" t="s">
        <v>5</v>
      </c>
      <c r="C7" s="288" t="str">
        <f>+Local!C7</f>
        <v>XXXX-XXXX-XXXX</v>
      </c>
      <c r="P7" s="291"/>
      <c r="Q7" s="291"/>
    </row>
    <row r="8" spans="1:26" s="137" customFormat="1" ht="16.2" thickBot="1" x14ac:dyDescent="0.35">
      <c r="B8" s="335" t="s">
        <v>167</v>
      </c>
      <c r="C8" s="281">
        <f>+Local!C8</f>
        <v>46053</v>
      </c>
      <c r="K8" s="291"/>
      <c r="L8" s="291"/>
      <c r="N8" s="291"/>
      <c r="O8" s="291"/>
      <c r="P8" s="291"/>
      <c r="Q8" s="291"/>
      <c r="S8" s="291"/>
      <c r="T8" s="291"/>
      <c r="U8" s="291"/>
      <c r="V8" s="291"/>
      <c r="W8" s="291"/>
      <c r="X8" s="292"/>
    </row>
    <row r="9" spans="1:26" s="137" customFormat="1" ht="18.600000000000001" thickTop="1" x14ac:dyDescent="0.3">
      <c r="A9" s="34"/>
      <c r="B9" s="35"/>
      <c r="C9" s="314" t="s">
        <v>77</v>
      </c>
      <c r="D9" s="315"/>
      <c r="E9" s="315"/>
      <c r="F9" s="315"/>
      <c r="G9" s="315"/>
      <c r="H9" s="323"/>
      <c r="I9" s="321"/>
    </row>
    <row r="10" spans="1:26" s="137" customFormat="1" ht="43.2" x14ac:dyDescent="0.3">
      <c r="A10" s="17"/>
      <c r="B10" s="55" t="s">
        <v>9</v>
      </c>
      <c r="C10" s="141" t="s">
        <v>89</v>
      </c>
      <c r="D10" s="141" t="s">
        <v>24</v>
      </c>
      <c r="E10" s="139" t="s">
        <v>90</v>
      </c>
      <c r="F10" s="139" t="s">
        <v>24</v>
      </c>
      <c r="G10" s="19" t="s">
        <v>183</v>
      </c>
      <c r="H10" s="324" t="s">
        <v>184</v>
      </c>
      <c r="I10" s="327" t="s">
        <v>21</v>
      </c>
    </row>
    <row r="11" spans="1:26" s="137" customFormat="1" ht="16.2" thickBot="1" x14ac:dyDescent="0.35">
      <c r="A11" s="14"/>
      <c r="B11" s="15"/>
      <c r="C11" s="142"/>
      <c r="D11" s="142"/>
      <c r="E11" s="140"/>
      <c r="F11" s="140"/>
      <c r="G11" s="313"/>
      <c r="H11" s="325"/>
      <c r="I11" s="326" t="s">
        <v>185</v>
      </c>
    </row>
    <row r="12" spans="1:26" s="137" customFormat="1" ht="15" thickTop="1" x14ac:dyDescent="0.3">
      <c r="A12" s="311">
        <v>1</v>
      </c>
      <c r="B12" s="1" t="s">
        <v>175</v>
      </c>
      <c r="C12" s="30"/>
      <c r="D12" s="30"/>
      <c r="E12" s="30"/>
      <c r="F12" s="30"/>
      <c r="G12" s="30"/>
      <c r="H12" s="316"/>
      <c r="I12" s="322"/>
    </row>
    <row r="13" spans="1:26" s="137" customFormat="1" x14ac:dyDescent="0.3">
      <c r="A13" s="312">
        <f>+A12+1</f>
        <v>2</v>
      </c>
      <c r="B13" s="4" t="s">
        <v>26</v>
      </c>
      <c r="C13" s="207">
        <f>SUM(C14:C15)</f>
        <v>0</v>
      </c>
      <c r="D13" s="207">
        <f t="shared" ref="D13:F13" si="0">SUM(D14:D15)</f>
        <v>0</v>
      </c>
      <c r="E13" s="207">
        <f t="shared" si="0"/>
        <v>0</v>
      </c>
      <c r="F13" s="207">
        <f t="shared" si="0"/>
        <v>0</v>
      </c>
      <c r="G13" s="207">
        <f>+C13+E13</f>
        <v>0</v>
      </c>
      <c r="H13" s="317">
        <f>+D13+F13</f>
        <v>0</v>
      </c>
      <c r="I13" s="328" t="str">
        <f>IF(G13&lt;&gt;Total!F13,"Revisar","")</f>
        <v/>
      </c>
    </row>
    <row r="14" spans="1:26" s="137" customFormat="1" x14ac:dyDescent="0.3">
      <c r="A14" s="312">
        <f t="shared" ref="A14:A71" si="1">+A13+1</f>
        <v>3</v>
      </c>
      <c r="B14" s="5" t="s">
        <v>27</v>
      </c>
      <c r="C14" s="208"/>
      <c r="D14" s="208"/>
      <c r="E14" s="208"/>
      <c r="F14" s="208"/>
      <c r="G14" s="208">
        <f t="shared" ref="G14:G71" si="2">+C14+E14</f>
        <v>0</v>
      </c>
      <c r="H14" s="318">
        <f t="shared" ref="H14:H71" si="3">+D14+F14</f>
        <v>0</v>
      </c>
      <c r="I14" s="329" t="str">
        <f>IF(G14&lt;&gt;Total!F14,"Revisar","")</f>
        <v/>
      </c>
    </row>
    <row r="15" spans="1:26" s="137" customFormat="1" x14ac:dyDescent="0.3">
      <c r="A15" s="312">
        <f t="shared" si="1"/>
        <v>4</v>
      </c>
      <c r="B15" s="5" t="s">
        <v>28</v>
      </c>
      <c r="C15" s="208"/>
      <c r="D15" s="208"/>
      <c r="E15" s="208"/>
      <c r="F15" s="208"/>
      <c r="G15" s="208">
        <f t="shared" si="2"/>
        <v>0</v>
      </c>
      <c r="H15" s="318">
        <f t="shared" si="3"/>
        <v>0</v>
      </c>
      <c r="I15" s="329" t="str">
        <f>IF(G15&lt;&gt;Total!F15,"Revisar","")</f>
        <v/>
      </c>
    </row>
    <row r="16" spans="1:26" s="137" customFormat="1" x14ac:dyDescent="0.3">
      <c r="A16" s="312">
        <f t="shared" si="1"/>
        <v>5</v>
      </c>
      <c r="B16" s="4" t="s">
        <v>29</v>
      </c>
      <c r="C16" s="207">
        <f>SUM(C17:C19)</f>
        <v>0</v>
      </c>
      <c r="D16" s="207">
        <f t="shared" ref="D16:F16" si="4">SUM(D17:D19)</f>
        <v>0</v>
      </c>
      <c r="E16" s="207">
        <f t="shared" si="4"/>
        <v>0</v>
      </c>
      <c r="F16" s="207">
        <f t="shared" si="4"/>
        <v>0</v>
      </c>
      <c r="G16" s="207">
        <f t="shared" si="2"/>
        <v>0</v>
      </c>
      <c r="H16" s="317">
        <f t="shared" si="3"/>
        <v>0</v>
      </c>
      <c r="I16" s="328" t="str">
        <f>IF(G16&lt;&gt;Total!F16,"Revisar","")</f>
        <v/>
      </c>
    </row>
    <row r="17" spans="1:9" s="137" customFormat="1" x14ac:dyDescent="0.3">
      <c r="A17" s="312">
        <f t="shared" si="1"/>
        <v>6</v>
      </c>
      <c r="B17" s="5" t="s">
        <v>30</v>
      </c>
      <c r="C17" s="208"/>
      <c r="D17" s="208"/>
      <c r="E17" s="208"/>
      <c r="F17" s="208"/>
      <c r="G17" s="208">
        <f t="shared" si="2"/>
        <v>0</v>
      </c>
      <c r="H17" s="318">
        <f t="shared" si="3"/>
        <v>0</v>
      </c>
      <c r="I17" s="329" t="str">
        <f>IF(G17&lt;&gt;Total!F17,"Revisar","")</f>
        <v/>
      </c>
    </row>
    <row r="18" spans="1:9" s="137" customFormat="1" x14ac:dyDescent="0.3">
      <c r="A18" s="312">
        <f t="shared" si="1"/>
        <v>7</v>
      </c>
      <c r="B18" s="5" t="s">
        <v>31</v>
      </c>
      <c r="C18" s="208"/>
      <c r="D18" s="208"/>
      <c r="E18" s="208"/>
      <c r="F18" s="208"/>
      <c r="G18" s="208">
        <f t="shared" si="2"/>
        <v>0</v>
      </c>
      <c r="H18" s="318">
        <f t="shared" si="3"/>
        <v>0</v>
      </c>
      <c r="I18" s="329" t="str">
        <f>IF(G18&lt;&gt;Total!F18,"Revisar","")</f>
        <v/>
      </c>
    </row>
    <row r="19" spans="1:9" s="137" customFormat="1" x14ac:dyDescent="0.3">
      <c r="A19" s="312">
        <f t="shared" si="1"/>
        <v>8</v>
      </c>
      <c r="B19" s="5" t="s">
        <v>32</v>
      </c>
      <c r="C19" s="208"/>
      <c r="D19" s="208"/>
      <c r="E19" s="208"/>
      <c r="F19" s="208"/>
      <c r="G19" s="208">
        <f t="shared" si="2"/>
        <v>0</v>
      </c>
      <c r="H19" s="318">
        <f t="shared" si="3"/>
        <v>0</v>
      </c>
      <c r="I19" s="329" t="str">
        <f>IF(G19&lt;&gt;Total!F19,"Revisar","")</f>
        <v/>
      </c>
    </row>
    <row r="20" spans="1:9" s="137" customFormat="1" x14ac:dyDescent="0.3">
      <c r="A20" s="312">
        <f t="shared" si="1"/>
        <v>9</v>
      </c>
      <c r="B20" s="4" t="s">
        <v>33</v>
      </c>
      <c r="C20" s="207">
        <f>SUM(C21:C22)</f>
        <v>0</v>
      </c>
      <c r="D20" s="207">
        <f t="shared" ref="D20:F20" si="5">SUM(D21:D22)</f>
        <v>0</v>
      </c>
      <c r="E20" s="207">
        <f t="shared" si="5"/>
        <v>0</v>
      </c>
      <c r="F20" s="207">
        <f t="shared" si="5"/>
        <v>0</v>
      </c>
      <c r="G20" s="207">
        <f t="shared" si="2"/>
        <v>0</v>
      </c>
      <c r="H20" s="317">
        <f t="shared" si="3"/>
        <v>0</v>
      </c>
      <c r="I20" s="328" t="str">
        <f>IF(G20&lt;&gt;Total!F20,"Revisar","")</f>
        <v/>
      </c>
    </row>
    <row r="21" spans="1:9" s="137" customFormat="1" x14ac:dyDescent="0.3">
      <c r="A21" s="312">
        <f t="shared" si="1"/>
        <v>10</v>
      </c>
      <c r="B21" s="5" t="s">
        <v>30</v>
      </c>
      <c r="C21" s="208"/>
      <c r="D21" s="208"/>
      <c r="E21" s="208"/>
      <c r="F21" s="208"/>
      <c r="G21" s="208">
        <f t="shared" si="2"/>
        <v>0</v>
      </c>
      <c r="H21" s="318">
        <f t="shared" si="3"/>
        <v>0</v>
      </c>
      <c r="I21" s="329" t="str">
        <f>IF(G21&lt;&gt;Total!F21,"Revisar","")</f>
        <v/>
      </c>
    </row>
    <row r="22" spans="1:9" s="137" customFormat="1" x14ac:dyDescent="0.3">
      <c r="A22" s="312">
        <f t="shared" si="1"/>
        <v>11</v>
      </c>
      <c r="B22" s="5" t="s">
        <v>31</v>
      </c>
      <c r="C22" s="208"/>
      <c r="D22" s="208"/>
      <c r="E22" s="208"/>
      <c r="F22" s="208"/>
      <c r="G22" s="208">
        <f t="shared" si="2"/>
        <v>0</v>
      </c>
      <c r="H22" s="318">
        <f t="shared" si="3"/>
        <v>0</v>
      </c>
      <c r="I22" s="329" t="str">
        <f>IF(G22&lt;&gt;Total!F22,"Revisar","")</f>
        <v/>
      </c>
    </row>
    <row r="23" spans="1:9" s="137" customFormat="1" x14ac:dyDescent="0.3">
      <c r="A23" s="312">
        <f t="shared" si="1"/>
        <v>12</v>
      </c>
      <c r="B23" s="4" t="s">
        <v>34</v>
      </c>
      <c r="C23" s="207">
        <f>SUM(C24:C25)</f>
        <v>0</v>
      </c>
      <c r="D23" s="207">
        <f t="shared" ref="D23:F23" si="6">SUM(D24:D25)</f>
        <v>0</v>
      </c>
      <c r="E23" s="207">
        <f t="shared" si="6"/>
        <v>0</v>
      </c>
      <c r="F23" s="207">
        <f t="shared" si="6"/>
        <v>0</v>
      </c>
      <c r="G23" s="207">
        <f t="shared" si="2"/>
        <v>0</v>
      </c>
      <c r="H23" s="317">
        <f t="shared" si="3"/>
        <v>0</v>
      </c>
      <c r="I23" s="328" t="str">
        <f>IF(G23&lt;&gt;Total!F23,"Revisar","")</f>
        <v/>
      </c>
    </row>
    <row r="24" spans="1:9" s="137" customFormat="1" x14ac:dyDescent="0.3">
      <c r="A24" s="312">
        <f t="shared" si="1"/>
        <v>13</v>
      </c>
      <c r="B24" s="5" t="s">
        <v>69</v>
      </c>
      <c r="C24" s="210"/>
      <c r="D24" s="210"/>
      <c r="E24" s="210"/>
      <c r="F24" s="210"/>
      <c r="G24" s="210">
        <f t="shared" si="2"/>
        <v>0</v>
      </c>
      <c r="H24" s="319">
        <f t="shared" si="3"/>
        <v>0</v>
      </c>
      <c r="I24" s="330" t="str">
        <f>IF(G24&lt;&gt;Total!F24,"Revisar","")</f>
        <v/>
      </c>
    </row>
    <row r="25" spans="1:9" s="137" customFormat="1" x14ac:dyDescent="0.3">
      <c r="A25" s="312">
        <f t="shared" si="1"/>
        <v>14</v>
      </c>
      <c r="B25" s="5" t="s">
        <v>133</v>
      </c>
      <c r="C25" s="210"/>
      <c r="D25" s="210"/>
      <c r="E25" s="210"/>
      <c r="F25" s="210"/>
      <c r="G25" s="210">
        <f t="shared" si="2"/>
        <v>0</v>
      </c>
      <c r="H25" s="319">
        <f t="shared" si="3"/>
        <v>0</v>
      </c>
      <c r="I25" s="330" t="str">
        <f>IF(G25&lt;&gt;Total!F25,"Revisar","")</f>
        <v/>
      </c>
    </row>
    <row r="26" spans="1:9" s="137" customFormat="1" x14ac:dyDescent="0.3">
      <c r="A26" s="312">
        <f t="shared" si="1"/>
        <v>15</v>
      </c>
      <c r="B26" s="4" t="s">
        <v>35</v>
      </c>
      <c r="C26" s="207">
        <f>SUM(C27:C29)</f>
        <v>0</v>
      </c>
      <c r="D26" s="207">
        <f t="shared" ref="D26:F26" si="7">SUM(D27:D29)</f>
        <v>0</v>
      </c>
      <c r="E26" s="207">
        <f t="shared" si="7"/>
        <v>0</v>
      </c>
      <c r="F26" s="207">
        <f t="shared" si="7"/>
        <v>0</v>
      </c>
      <c r="G26" s="207">
        <f t="shared" si="2"/>
        <v>0</v>
      </c>
      <c r="H26" s="317">
        <f t="shared" si="3"/>
        <v>0</v>
      </c>
      <c r="I26" s="328" t="str">
        <f>IF(G26&lt;&gt;Total!F26,"Revisar","")</f>
        <v/>
      </c>
    </row>
    <row r="27" spans="1:9" s="137" customFormat="1" x14ac:dyDescent="0.3">
      <c r="A27" s="312">
        <f t="shared" si="1"/>
        <v>16</v>
      </c>
      <c r="B27" s="5" t="s">
        <v>36</v>
      </c>
      <c r="C27" s="208"/>
      <c r="D27" s="208"/>
      <c r="E27" s="208"/>
      <c r="F27" s="208"/>
      <c r="G27" s="208">
        <f t="shared" si="2"/>
        <v>0</v>
      </c>
      <c r="H27" s="318">
        <f t="shared" si="3"/>
        <v>0</v>
      </c>
      <c r="I27" s="329" t="str">
        <f>IF(G27&lt;&gt;Total!F27,"Revisar","")</f>
        <v/>
      </c>
    </row>
    <row r="28" spans="1:9" s="137" customFormat="1" x14ac:dyDescent="0.3">
      <c r="A28" s="312">
        <f t="shared" si="1"/>
        <v>17</v>
      </c>
      <c r="B28" s="5" t="s">
        <v>37</v>
      </c>
      <c r="C28" s="208"/>
      <c r="D28" s="208"/>
      <c r="E28" s="208"/>
      <c r="F28" s="208"/>
      <c r="G28" s="208">
        <f t="shared" si="2"/>
        <v>0</v>
      </c>
      <c r="H28" s="318">
        <f t="shared" si="3"/>
        <v>0</v>
      </c>
      <c r="I28" s="329" t="str">
        <f>IF(G28&lt;&gt;Total!F28,"Revisar","")</f>
        <v/>
      </c>
    </row>
    <row r="29" spans="1:9" s="137" customFormat="1" x14ac:dyDescent="0.3">
      <c r="A29" s="312">
        <f t="shared" si="1"/>
        <v>18</v>
      </c>
      <c r="B29" s="5" t="s">
        <v>38</v>
      </c>
      <c r="C29" s="208"/>
      <c r="D29" s="208"/>
      <c r="E29" s="208"/>
      <c r="F29" s="208"/>
      <c r="G29" s="208">
        <f t="shared" si="2"/>
        <v>0</v>
      </c>
      <c r="H29" s="318">
        <f t="shared" si="3"/>
        <v>0</v>
      </c>
      <c r="I29" s="329" t="str">
        <f>IF(G29&lt;&gt;Total!F29,"Revisar","")</f>
        <v/>
      </c>
    </row>
    <row r="30" spans="1:9" s="137" customFormat="1" x14ac:dyDescent="0.3">
      <c r="A30" s="312">
        <f t="shared" si="1"/>
        <v>19</v>
      </c>
      <c r="B30" s="4" t="s">
        <v>39</v>
      </c>
      <c r="C30" s="210"/>
      <c r="D30" s="210"/>
      <c r="E30" s="210"/>
      <c r="F30" s="210"/>
      <c r="G30" s="210">
        <f t="shared" si="2"/>
        <v>0</v>
      </c>
      <c r="H30" s="319">
        <f t="shared" si="3"/>
        <v>0</v>
      </c>
      <c r="I30" s="330" t="str">
        <f>IF(G30&lt;&gt;Total!F30,"Revisar","")</f>
        <v/>
      </c>
    </row>
    <row r="31" spans="1:9" s="137" customFormat="1" x14ac:dyDescent="0.3">
      <c r="A31" s="312">
        <f t="shared" si="1"/>
        <v>20</v>
      </c>
      <c r="B31" s="4" t="s">
        <v>40</v>
      </c>
      <c r="C31" s="210"/>
      <c r="D31" s="210"/>
      <c r="E31" s="210"/>
      <c r="F31" s="210"/>
      <c r="G31" s="210">
        <f t="shared" si="2"/>
        <v>0</v>
      </c>
      <c r="H31" s="319">
        <f t="shared" si="3"/>
        <v>0</v>
      </c>
      <c r="I31" s="330" t="str">
        <f>IF(G31&lt;&gt;Total!F31,"Revisar","")</f>
        <v/>
      </c>
    </row>
    <row r="32" spans="1:9" s="137" customFormat="1" x14ac:dyDescent="0.3">
      <c r="A32" s="312">
        <f t="shared" si="1"/>
        <v>21</v>
      </c>
      <c r="B32" s="4" t="s">
        <v>41</v>
      </c>
      <c r="C32" s="210"/>
      <c r="D32" s="210"/>
      <c r="E32" s="210"/>
      <c r="F32" s="210"/>
      <c r="G32" s="210">
        <f t="shared" si="2"/>
        <v>0</v>
      </c>
      <c r="H32" s="319">
        <f t="shared" si="3"/>
        <v>0</v>
      </c>
      <c r="I32" s="330" t="str">
        <f>IF(G32&lt;&gt;Total!F32,"Revisar","")</f>
        <v/>
      </c>
    </row>
    <row r="33" spans="1:9" s="137" customFormat="1" x14ac:dyDescent="0.3">
      <c r="A33" s="312">
        <f t="shared" si="1"/>
        <v>22</v>
      </c>
      <c r="B33" s="4" t="s">
        <v>42</v>
      </c>
      <c r="C33" s="210"/>
      <c r="D33" s="210"/>
      <c r="E33" s="210"/>
      <c r="F33" s="210"/>
      <c r="G33" s="210">
        <f t="shared" si="2"/>
        <v>0</v>
      </c>
      <c r="H33" s="319">
        <f t="shared" si="3"/>
        <v>0</v>
      </c>
      <c r="I33" s="330" t="str">
        <f>IF(G33&lt;&gt;Total!F33,"Revisar","")</f>
        <v/>
      </c>
    </row>
    <row r="34" spans="1:9" s="137" customFormat="1" x14ac:dyDescent="0.3">
      <c r="A34" s="312">
        <f t="shared" si="1"/>
        <v>23</v>
      </c>
      <c r="B34" s="4" t="s">
        <v>43</v>
      </c>
      <c r="C34" s="207">
        <f>SUM(C35:C36)</f>
        <v>0</v>
      </c>
      <c r="D34" s="207">
        <f t="shared" ref="D34:F34" si="8">SUM(D35:D36)</f>
        <v>0</v>
      </c>
      <c r="E34" s="207">
        <f t="shared" si="8"/>
        <v>0</v>
      </c>
      <c r="F34" s="207">
        <f t="shared" si="8"/>
        <v>0</v>
      </c>
      <c r="G34" s="207">
        <f t="shared" si="2"/>
        <v>0</v>
      </c>
      <c r="H34" s="317">
        <f t="shared" si="3"/>
        <v>0</v>
      </c>
      <c r="I34" s="328" t="str">
        <f>IF(G34&lt;&gt;Total!F34,"Revisar","")</f>
        <v/>
      </c>
    </row>
    <row r="35" spans="1:9" s="137" customFormat="1" x14ac:dyDescent="0.3">
      <c r="A35" s="312">
        <f t="shared" si="1"/>
        <v>24</v>
      </c>
      <c r="B35" s="5" t="s">
        <v>36</v>
      </c>
      <c r="C35" s="208"/>
      <c r="D35" s="208"/>
      <c r="E35" s="208"/>
      <c r="F35" s="208"/>
      <c r="G35" s="208">
        <f t="shared" si="2"/>
        <v>0</v>
      </c>
      <c r="H35" s="318">
        <f t="shared" si="3"/>
        <v>0</v>
      </c>
      <c r="I35" s="329" t="str">
        <f>IF(G35&lt;&gt;Total!F35,"Revisar","")</f>
        <v/>
      </c>
    </row>
    <row r="36" spans="1:9" s="137" customFormat="1" x14ac:dyDescent="0.3">
      <c r="A36" s="312">
        <f t="shared" si="1"/>
        <v>25</v>
      </c>
      <c r="B36" s="5" t="s">
        <v>44</v>
      </c>
      <c r="C36" s="208"/>
      <c r="D36" s="208"/>
      <c r="E36" s="208"/>
      <c r="F36" s="208"/>
      <c r="G36" s="208">
        <f t="shared" si="2"/>
        <v>0</v>
      </c>
      <c r="H36" s="318">
        <f t="shared" si="3"/>
        <v>0</v>
      </c>
      <c r="I36" s="329" t="str">
        <f>IF(G36&lt;&gt;Total!F36,"Revisar","")</f>
        <v/>
      </c>
    </row>
    <row r="37" spans="1:9" s="137" customFormat="1" x14ac:dyDescent="0.3">
      <c r="A37" s="312">
        <f t="shared" si="1"/>
        <v>26</v>
      </c>
      <c r="B37" s="4" t="s">
        <v>45</v>
      </c>
      <c r="C37" s="207">
        <f>SUM(C38:C40)</f>
        <v>0</v>
      </c>
      <c r="D37" s="207">
        <f t="shared" ref="D37:F37" si="9">SUM(D38:D40)</f>
        <v>0</v>
      </c>
      <c r="E37" s="207">
        <f t="shared" si="9"/>
        <v>0</v>
      </c>
      <c r="F37" s="207">
        <f t="shared" si="9"/>
        <v>0</v>
      </c>
      <c r="G37" s="207">
        <f t="shared" si="2"/>
        <v>0</v>
      </c>
      <c r="H37" s="317">
        <f t="shared" si="3"/>
        <v>0</v>
      </c>
      <c r="I37" s="328" t="str">
        <f>IF(G37&lt;&gt;Total!F37,"Revisar","")</f>
        <v/>
      </c>
    </row>
    <row r="38" spans="1:9" s="137" customFormat="1" x14ac:dyDescent="0.3">
      <c r="A38" s="312">
        <f t="shared" si="1"/>
        <v>27</v>
      </c>
      <c r="B38" s="5" t="s">
        <v>46</v>
      </c>
      <c r="C38" s="208"/>
      <c r="D38" s="208"/>
      <c r="E38" s="208"/>
      <c r="F38" s="208"/>
      <c r="G38" s="208">
        <f t="shared" si="2"/>
        <v>0</v>
      </c>
      <c r="H38" s="318">
        <f t="shared" si="3"/>
        <v>0</v>
      </c>
      <c r="I38" s="329" t="str">
        <f>IF(G38&lt;&gt;Total!F38,"Revisar","")</f>
        <v/>
      </c>
    </row>
    <row r="39" spans="1:9" s="137" customFormat="1" x14ac:dyDescent="0.3">
      <c r="A39" s="312">
        <f t="shared" si="1"/>
        <v>28</v>
      </c>
      <c r="B39" s="5" t="s">
        <v>47</v>
      </c>
      <c r="C39" s="208"/>
      <c r="D39" s="208"/>
      <c r="E39" s="208"/>
      <c r="F39" s="208"/>
      <c r="G39" s="208">
        <f t="shared" si="2"/>
        <v>0</v>
      </c>
      <c r="H39" s="318">
        <f t="shared" si="3"/>
        <v>0</v>
      </c>
      <c r="I39" s="329" t="str">
        <f>IF(G39&lt;&gt;Total!F39,"Revisar","")</f>
        <v/>
      </c>
    </row>
    <row r="40" spans="1:9" s="137" customFormat="1" x14ac:dyDescent="0.3">
      <c r="A40" s="312">
        <f t="shared" si="1"/>
        <v>29</v>
      </c>
      <c r="B40" s="5" t="s">
        <v>48</v>
      </c>
      <c r="C40" s="208"/>
      <c r="D40" s="208"/>
      <c r="E40" s="208"/>
      <c r="F40" s="208"/>
      <c r="G40" s="208">
        <f t="shared" si="2"/>
        <v>0</v>
      </c>
      <c r="H40" s="318">
        <f t="shared" si="3"/>
        <v>0</v>
      </c>
      <c r="I40" s="329" t="str">
        <f>IF(G40&lt;&gt;Total!F40,"Revisar","")</f>
        <v/>
      </c>
    </row>
    <row r="41" spans="1:9" s="137" customFormat="1" x14ac:dyDescent="0.3">
      <c r="A41" s="312">
        <f t="shared" si="1"/>
        <v>30</v>
      </c>
      <c r="B41" s="4" t="s">
        <v>49</v>
      </c>
      <c r="C41" s="207">
        <f>SUM(C42:C43)</f>
        <v>0</v>
      </c>
      <c r="D41" s="207">
        <f t="shared" ref="D41:F41" si="10">SUM(D42:D43)</f>
        <v>0</v>
      </c>
      <c r="E41" s="207">
        <f t="shared" si="10"/>
        <v>0</v>
      </c>
      <c r="F41" s="207">
        <f t="shared" si="10"/>
        <v>0</v>
      </c>
      <c r="G41" s="207">
        <f t="shared" si="2"/>
        <v>0</v>
      </c>
      <c r="H41" s="317">
        <f t="shared" si="3"/>
        <v>0</v>
      </c>
      <c r="I41" s="328" t="str">
        <f>IF(G41&lt;&gt;Total!F41,"Revisar","")</f>
        <v/>
      </c>
    </row>
    <row r="42" spans="1:9" s="137" customFormat="1" x14ac:dyDescent="0.3">
      <c r="A42" s="312">
        <f t="shared" si="1"/>
        <v>31</v>
      </c>
      <c r="B42" s="5" t="s">
        <v>47</v>
      </c>
      <c r="C42" s="208"/>
      <c r="D42" s="208"/>
      <c r="E42" s="208"/>
      <c r="F42" s="208"/>
      <c r="G42" s="208">
        <f t="shared" si="2"/>
        <v>0</v>
      </c>
      <c r="H42" s="318">
        <f t="shared" si="3"/>
        <v>0</v>
      </c>
      <c r="I42" s="329" t="str">
        <f>IF(G42&lt;&gt;Total!F42,"Revisar","")</f>
        <v/>
      </c>
    </row>
    <row r="43" spans="1:9" s="137" customFormat="1" x14ac:dyDescent="0.3">
      <c r="A43" s="312">
        <f t="shared" si="1"/>
        <v>32</v>
      </c>
      <c r="B43" s="5" t="s">
        <v>48</v>
      </c>
      <c r="C43" s="208"/>
      <c r="D43" s="208"/>
      <c r="E43" s="208"/>
      <c r="F43" s="208"/>
      <c r="G43" s="208">
        <f t="shared" si="2"/>
        <v>0</v>
      </c>
      <c r="H43" s="318">
        <f t="shared" si="3"/>
        <v>0</v>
      </c>
      <c r="I43" s="329" t="str">
        <f>IF(G43&lt;&gt;Total!F43,"Revisar","")</f>
        <v/>
      </c>
    </row>
    <row r="44" spans="1:9" s="137" customFormat="1" x14ac:dyDescent="0.3">
      <c r="A44" s="312">
        <f t="shared" si="1"/>
        <v>33</v>
      </c>
      <c r="B44" s="4" t="s">
        <v>50</v>
      </c>
      <c r="C44" s="207">
        <f>SUM(C45:C46)</f>
        <v>0</v>
      </c>
      <c r="D44" s="207">
        <f t="shared" ref="D44:F44" si="11">SUM(D45:D46)</f>
        <v>0</v>
      </c>
      <c r="E44" s="207">
        <f t="shared" si="11"/>
        <v>0</v>
      </c>
      <c r="F44" s="207">
        <f t="shared" si="11"/>
        <v>0</v>
      </c>
      <c r="G44" s="207">
        <f t="shared" ref="G44" si="12">+C44+E44</f>
        <v>0</v>
      </c>
      <c r="H44" s="317">
        <f t="shared" ref="H44" si="13">+D44+F44</f>
        <v>0</v>
      </c>
      <c r="I44" s="328" t="str">
        <f>IF(G44&lt;&gt;Total!F44,"Revisar","")</f>
        <v/>
      </c>
    </row>
    <row r="45" spans="1:9" s="137" customFormat="1" x14ac:dyDescent="0.3">
      <c r="A45" s="312">
        <f t="shared" si="1"/>
        <v>34</v>
      </c>
      <c r="B45" s="5" t="s">
        <v>168</v>
      </c>
      <c r="C45" s="208"/>
      <c r="D45" s="210"/>
      <c r="E45" s="210"/>
      <c r="F45" s="210"/>
      <c r="G45" s="210">
        <f t="shared" si="2"/>
        <v>0</v>
      </c>
      <c r="H45" s="319">
        <f t="shared" si="3"/>
        <v>0</v>
      </c>
      <c r="I45" s="330" t="str">
        <f>IF(G45&lt;&gt;Total!F45,"Revisar","")</f>
        <v/>
      </c>
    </row>
    <row r="46" spans="1:9" s="137" customFormat="1" x14ac:dyDescent="0.3">
      <c r="A46" s="312">
        <f t="shared" si="1"/>
        <v>35</v>
      </c>
      <c r="B46" s="5" t="s">
        <v>37</v>
      </c>
      <c r="C46" s="208"/>
      <c r="D46" s="210"/>
      <c r="E46" s="210"/>
      <c r="F46" s="210"/>
      <c r="G46" s="210">
        <f t="shared" si="2"/>
        <v>0</v>
      </c>
      <c r="H46" s="319">
        <f t="shared" si="3"/>
        <v>0</v>
      </c>
      <c r="I46" s="330" t="str">
        <f>IF(G46&lt;&gt;Total!F46,"Revisar","")</f>
        <v/>
      </c>
    </row>
    <row r="47" spans="1:9" s="137" customFormat="1" x14ac:dyDescent="0.3">
      <c r="A47" s="312">
        <f t="shared" si="1"/>
        <v>36</v>
      </c>
      <c r="B47" s="4" t="s">
        <v>51</v>
      </c>
      <c r="C47" s="207">
        <f>SUM(C48:C53)</f>
        <v>0</v>
      </c>
      <c r="D47" s="207">
        <f t="shared" ref="D47:F47" si="14">SUM(D48:D53)</f>
        <v>0</v>
      </c>
      <c r="E47" s="207">
        <f t="shared" si="14"/>
        <v>0</v>
      </c>
      <c r="F47" s="207">
        <f t="shared" si="14"/>
        <v>0</v>
      </c>
      <c r="G47" s="207">
        <f t="shared" si="2"/>
        <v>0</v>
      </c>
      <c r="H47" s="317">
        <f t="shared" si="3"/>
        <v>0</v>
      </c>
      <c r="I47" s="328" t="str">
        <f>IF(G47&lt;&gt;Total!F47,"Revisar","")</f>
        <v/>
      </c>
    </row>
    <row r="48" spans="1:9" s="137" customFormat="1" x14ac:dyDescent="0.3">
      <c r="A48" s="312">
        <f t="shared" si="1"/>
        <v>37</v>
      </c>
      <c r="B48" s="5" t="s">
        <v>52</v>
      </c>
      <c r="C48" s="208"/>
      <c r="D48" s="208"/>
      <c r="E48" s="208"/>
      <c r="F48" s="208"/>
      <c r="G48" s="208">
        <f t="shared" si="2"/>
        <v>0</v>
      </c>
      <c r="H48" s="318">
        <f t="shared" si="3"/>
        <v>0</v>
      </c>
      <c r="I48" s="329" t="str">
        <f>IF(G48&lt;&gt;Total!F48,"Revisar","")</f>
        <v/>
      </c>
    </row>
    <row r="49" spans="1:9" s="137" customFormat="1" x14ac:dyDescent="0.3">
      <c r="A49" s="312">
        <f t="shared" si="1"/>
        <v>38</v>
      </c>
      <c r="B49" s="5" t="s">
        <v>53</v>
      </c>
      <c r="C49" s="208"/>
      <c r="D49" s="208"/>
      <c r="E49" s="208"/>
      <c r="F49" s="208"/>
      <c r="G49" s="208">
        <f t="shared" si="2"/>
        <v>0</v>
      </c>
      <c r="H49" s="318">
        <f t="shared" si="3"/>
        <v>0</v>
      </c>
      <c r="I49" s="329" t="str">
        <f>IF(G49&lt;&gt;Total!F49,"Revisar","")</f>
        <v/>
      </c>
    </row>
    <row r="50" spans="1:9" s="137" customFormat="1" x14ac:dyDescent="0.3">
      <c r="A50" s="312">
        <f t="shared" si="1"/>
        <v>39</v>
      </c>
      <c r="B50" s="5" t="s">
        <v>54</v>
      </c>
      <c r="C50" s="208"/>
      <c r="D50" s="208"/>
      <c r="E50" s="208"/>
      <c r="F50" s="208"/>
      <c r="G50" s="208">
        <f t="shared" si="2"/>
        <v>0</v>
      </c>
      <c r="H50" s="318">
        <f t="shared" si="3"/>
        <v>0</v>
      </c>
      <c r="I50" s="329" t="str">
        <f>IF(G50&lt;&gt;Total!F50,"Revisar","")</f>
        <v/>
      </c>
    </row>
    <row r="51" spans="1:9" s="137" customFormat="1" x14ac:dyDescent="0.3">
      <c r="A51" s="312">
        <f t="shared" si="1"/>
        <v>40</v>
      </c>
      <c r="B51" s="5" t="s">
        <v>55</v>
      </c>
      <c r="C51" s="210"/>
      <c r="D51" s="210"/>
      <c r="E51" s="210"/>
      <c r="F51" s="210"/>
      <c r="G51" s="210">
        <f t="shared" si="2"/>
        <v>0</v>
      </c>
      <c r="H51" s="319">
        <f t="shared" si="3"/>
        <v>0</v>
      </c>
      <c r="I51" s="330" t="str">
        <f>IF(G51&lt;&gt;Total!F51,"Revisar","")</f>
        <v/>
      </c>
    </row>
    <row r="52" spans="1:9" s="137" customFormat="1" x14ac:dyDescent="0.3">
      <c r="A52" s="312">
        <f t="shared" si="1"/>
        <v>41</v>
      </c>
      <c r="B52" s="5" t="s">
        <v>56</v>
      </c>
      <c r="C52" s="208"/>
      <c r="D52" s="208"/>
      <c r="E52" s="208"/>
      <c r="F52" s="208"/>
      <c r="G52" s="208">
        <f t="shared" si="2"/>
        <v>0</v>
      </c>
      <c r="H52" s="318">
        <f t="shared" si="3"/>
        <v>0</v>
      </c>
      <c r="I52" s="329" t="str">
        <f>IF(G52&lt;&gt;Total!F52,"Revisar","")</f>
        <v/>
      </c>
    </row>
    <row r="53" spans="1:9" s="137" customFormat="1" x14ac:dyDescent="0.3">
      <c r="A53" s="312">
        <f t="shared" si="1"/>
        <v>42</v>
      </c>
      <c r="B53" s="5" t="s">
        <v>57</v>
      </c>
      <c r="C53" s="208"/>
      <c r="D53" s="208"/>
      <c r="E53" s="208"/>
      <c r="F53" s="208"/>
      <c r="G53" s="208">
        <f t="shared" si="2"/>
        <v>0</v>
      </c>
      <c r="H53" s="318">
        <f t="shared" si="3"/>
        <v>0</v>
      </c>
      <c r="I53" s="329" t="str">
        <f>IF(G53&lt;&gt;Total!F53,"Revisar","")</f>
        <v/>
      </c>
    </row>
    <row r="54" spans="1:9" s="137" customFormat="1" x14ac:dyDescent="0.3">
      <c r="A54" s="312">
        <f t="shared" si="1"/>
        <v>43</v>
      </c>
      <c r="B54" s="4" t="s">
        <v>58</v>
      </c>
      <c r="C54" s="207">
        <f>SUM(C55:C61)</f>
        <v>0</v>
      </c>
      <c r="D54" s="207">
        <f>SUM(D55:D61)</f>
        <v>0</v>
      </c>
      <c r="E54" s="207">
        <f>SUM(E55:E61)</f>
        <v>0</v>
      </c>
      <c r="F54" s="207">
        <f>SUM(F55:F61)</f>
        <v>0</v>
      </c>
      <c r="G54" s="207">
        <f t="shared" si="2"/>
        <v>0</v>
      </c>
      <c r="H54" s="317">
        <f t="shared" si="3"/>
        <v>0</v>
      </c>
      <c r="I54" s="328" t="str">
        <f>IF(G54&lt;&gt;Total!F54,"Revisar","")</f>
        <v/>
      </c>
    </row>
    <row r="55" spans="1:9" s="137" customFormat="1" x14ac:dyDescent="0.3">
      <c r="A55" s="312">
        <f t="shared" si="1"/>
        <v>44</v>
      </c>
      <c r="B55" s="5" t="s">
        <v>59</v>
      </c>
      <c r="C55" s="208"/>
      <c r="D55" s="208"/>
      <c r="E55" s="208"/>
      <c r="F55" s="208"/>
      <c r="G55" s="208">
        <f t="shared" si="2"/>
        <v>0</v>
      </c>
      <c r="H55" s="318">
        <f t="shared" si="3"/>
        <v>0</v>
      </c>
      <c r="I55" s="329" t="str">
        <f>IF(G55&lt;&gt;Total!F55,"Revisar","")</f>
        <v/>
      </c>
    </row>
    <row r="56" spans="1:9" s="137" customFormat="1" x14ac:dyDescent="0.3">
      <c r="A56" s="312">
        <f t="shared" si="1"/>
        <v>45</v>
      </c>
      <c r="B56" s="5" t="s">
        <v>60</v>
      </c>
      <c r="C56" s="208"/>
      <c r="D56" s="208"/>
      <c r="E56" s="208"/>
      <c r="F56" s="208"/>
      <c r="G56" s="208">
        <f t="shared" si="2"/>
        <v>0</v>
      </c>
      <c r="H56" s="318">
        <f t="shared" si="3"/>
        <v>0</v>
      </c>
      <c r="I56" s="329" t="str">
        <f>IF(G56&lt;&gt;Total!F56,"Revisar","")</f>
        <v/>
      </c>
    </row>
    <row r="57" spans="1:9" s="137" customFormat="1" x14ac:dyDescent="0.3">
      <c r="A57" s="312">
        <f t="shared" si="1"/>
        <v>46</v>
      </c>
      <c r="B57" s="6" t="s">
        <v>61</v>
      </c>
      <c r="C57" s="212"/>
      <c r="D57" s="212"/>
      <c r="E57" s="212"/>
      <c r="F57" s="212"/>
      <c r="G57" s="212">
        <f t="shared" si="2"/>
        <v>0</v>
      </c>
      <c r="H57" s="320">
        <f t="shared" si="3"/>
        <v>0</v>
      </c>
      <c r="I57" s="331" t="str">
        <f>IF(G57&lt;&gt;Total!F57,"Revisar","")</f>
        <v/>
      </c>
    </row>
    <row r="58" spans="1:9" s="137" customFormat="1" x14ac:dyDescent="0.3">
      <c r="A58" s="312">
        <f t="shared" si="1"/>
        <v>47</v>
      </c>
      <c r="B58" s="5" t="s">
        <v>194</v>
      </c>
      <c r="C58" s="208"/>
      <c r="D58" s="208"/>
      <c r="E58" s="208"/>
      <c r="F58" s="208"/>
      <c r="G58" s="208">
        <f t="shared" si="2"/>
        <v>0</v>
      </c>
      <c r="H58" s="318">
        <f t="shared" si="3"/>
        <v>0</v>
      </c>
      <c r="I58" s="329" t="str">
        <f>IF(G58&lt;&gt;Total!F58,"Revisar","")</f>
        <v/>
      </c>
    </row>
    <row r="59" spans="1:9" s="137" customFormat="1" x14ac:dyDescent="0.3">
      <c r="A59" s="312">
        <f t="shared" si="1"/>
        <v>48</v>
      </c>
      <c r="B59" s="5" t="s">
        <v>62</v>
      </c>
      <c r="C59" s="208"/>
      <c r="D59" s="208"/>
      <c r="E59" s="208"/>
      <c r="F59" s="208"/>
      <c r="G59" s="208">
        <f t="shared" ref="G59" si="15">+C59+E59</f>
        <v>0</v>
      </c>
      <c r="H59" s="318">
        <f t="shared" ref="H59" si="16">+D59+F59</f>
        <v>0</v>
      </c>
      <c r="I59" s="329" t="str">
        <f>IF(G59&lt;&gt;Total!F58,"Revisar","")</f>
        <v/>
      </c>
    </row>
    <row r="60" spans="1:9" s="137" customFormat="1" x14ac:dyDescent="0.3">
      <c r="A60" s="312">
        <f t="shared" si="1"/>
        <v>49</v>
      </c>
      <c r="B60" s="5" t="s">
        <v>197</v>
      </c>
      <c r="C60" s="208"/>
      <c r="D60" s="208"/>
      <c r="E60" s="208"/>
      <c r="F60" s="208"/>
      <c r="G60" s="208">
        <f t="shared" si="2"/>
        <v>0</v>
      </c>
      <c r="H60" s="318">
        <f t="shared" si="3"/>
        <v>0</v>
      </c>
      <c r="I60" s="329" t="str">
        <f>IF(G60&lt;&gt;Total!F59,"Revisar","")</f>
        <v/>
      </c>
    </row>
    <row r="61" spans="1:9" s="137" customFormat="1" x14ac:dyDescent="0.3">
      <c r="A61" s="312">
        <f t="shared" si="1"/>
        <v>50</v>
      </c>
      <c r="B61" s="5" t="s">
        <v>186</v>
      </c>
      <c r="C61" s="208"/>
      <c r="D61" s="208"/>
      <c r="E61" s="208"/>
      <c r="F61" s="208"/>
      <c r="G61" s="208">
        <f t="shared" si="2"/>
        <v>0</v>
      </c>
      <c r="H61" s="318">
        <f t="shared" si="3"/>
        <v>0</v>
      </c>
      <c r="I61" s="329" t="str">
        <f>IF(G61&lt;&gt;Total!F61,"Revisar","")</f>
        <v/>
      </c>
    </row>
    <row r="62" spans="1:9" s="137" customFormat="1" x14ac:dyDescent="0.3">
      <c r="A62" s="312">
        <f t="shared" si="1"/>
        <v>51</v>
      </c>
      <c r="B62" s="4" t="s">
        <v>64</v>
      </c>
      <c r="C62" s="210"/>
      <c r="D62" s="210"/>
      <c r="E62" s="210"/>
      <c r="F62" s="210"/>
      <c r="G62" s="210">
        <f t="shared" si="2"/>
        <v>0</v>
      </c>
      <c r="H62" s="319">
        <f t="shared" si="3"/>
        <v>0</v>
      </c>
      <c r="I62" s="330" t="str">
        <f>IF(G62&lt;&gt;Total!F62,"Revisar","")</f>
        <v/>
      </c>
    </row>
    <row r="63" spans="1:9" s="137" customFormat="1" x14ac:dyDescent="0.3">
      <c r="A63" s="312">
        <f t="shared" si="1"/>
        <v>52</v>
      </c>
      <c r="B63" s="4" t="s">
        <v>65</v>
      </c>
      <c r="C63" s="207">
        <f>SUM(C64:C70)</f>
        <v>0</v>
      </c>
      <c r="D63" s="207">
        <f t="shared" ref="D63:F63" si="17">SUM(D64:D70)</f>
        <v>0</v>
      </c>
      <c r="E63" s="207">
        <f t="shared" si="17"/>
        <v>0</v>
      </c>
      <c r="F63" s="207">
        <f t="shared" si="17"/>
        <v>0</v>
      </c>
      <c r="G63" s="207">
        <f t="shared" si="2"/>
        <v>0</v>
      </c>
      <c r="H63" s="317">
        <f t="shared" si="3"/>
        <v>0</v>
      </c>
      <c r="I63" s="328" t="str">
        <f>IF(G63&lt;&gt;Total!F63,"Revisar","")</f>
        <v/>
      </c>
    </row>
    <row r="64" spans="1:9" s="137" customFormat="1" x14ac:dyDescent="0.3">
      <c r="A64" s="312">
        <f t="shared" si="1"/>
        <v>53</v>
      </c>
      <c r="B64" s="5" t="s">
        <v>193</v>
      </c>
      <c r="C64" s="208"/>
      <c r="D64" s="208"/>
      <c r="E64" s="208"/>
      <c r="F64" s="208"/>
      <c r="G64" s="208">
        <f t="shared" si="2"/>
        <v>0</v>
      </c>
      <c r="H64" s="318">
        <f t="shared" si="3"/>
        <v>0</v>
      </c>
      <c r="I64" s="329" t="str">
        <f>IF(G64&lt;&gt;Total!F64,"Revisar","")</f>
        <v/>
      </c>
    </row>
    <row r="65" spans="1:9" s="137" customFormat="1" x14ac:dyDescent="0.3">
      <c r="A65" s="312">
        <f t="shared" si="1"/>
        <v>54</v>
      </c>
      <c r="B65" s="5" t="s">
        <v>169</v>
      </c>
      <c r="C65" s="208"/>
      <c r="D65" s="208"/>
      <c r="E65" s="208"/>
      <c r="F65" s="208"/>
      <c r="G65" s="208">
        <f t="shared" ref="G65" si="18">+C65+E65</f>
        <v>0</v>
      </c>
      <c r="H65" s="318">
        <f t="shared" ref="H65" si="19">+D65+F65</f>
        <v>0</v>
      </c>
      <c r="I65" s="329" t="str">
        <f>IF(G65&lt;&gt;Total!F65,"Revisar","")</f>
        <v/>
      </c>
    </row>
    <row r="66" spans="1:9" s="137" customFormat="1" x14ac:dyDescent="0.3">
      <c r="A66" s="312">
        <f t="shared" si="1"/>
        <v>55</v>
      </c>
      <c r="B66" s="5" t="s">
        <v>171</v>
      </c>
      <c r="C66" s="212"/>
      <c r="D66" s="212"/>
      <c r="E66" s="212"/>
      <c r="F66" s="212"/>
      <c r="G66" s="212">
        <f t="shared" si="2"/>
        <v>0</v>
      </c>
      <c r="H66" s="320">
        <f t="shared" si="3"/>
        <v>0</v>
      </c>
      <c r="I66" s="331" t="str">
        <f>IF(G66&lt;&gt;Total!F66,"Revisar","")</f>
        <v/>
      </c>
    </row>
    <row r="67" spans="1:9" s="137" customFormat="1" x14ac:dyDescent="0.3">
      <c r="A67" s="312">
        <f t="shared" si="1"/>
        <v>56</v>
      </c>
      <c r="B67" s="5" t="s">
        <v>178</v>
      </c>
      <c r="C67" s="212"/>
      <c r="D67" s="212"/>
      <c r="E67" s="212"/>
      <c r="F67" s="212"/>
      <c r="G67" s="212">
        <f t="shared" si="2"/>
        <v>0</v>
      </c>
      <c r="H67" s="320">
        <f t="shared" si="3"/>
        <v>0</v>
      </c>
      <c r="I67" s="331" t="str">
        <f>IF(G67&lt;&gt;Total!F67,"Revisar","")</f>
        <v/>
      </c>
    </row>
    <row r="68" spans="1:9" s="137" customFormat="1" x14ac:dyDescent="0.3">
      <c r="A68" s="312">
        <f t="shared" si="1"/>
        <v>57</v>
      </c>
      <c r="B68" s="5" t="s">
        <v>170</v>
      </c>
      <c r="C68" s="212"/>
      <c r="D68" s="212"/>
      <c r="E68" s="212"/>
      <c r="F68" s="212"/>
      <c r="G68" s="212">
        <f t="shared" ref="G68:G69" si="20">+C68+E68</f>
        <v>0</v>
      </c>
      <c r="H68" s="320">
        <f t="shared" ref="H68:H69" si="21">+D68+F68</f>
        <v>0</v>
      </c>
      <c r="I68" s="331" t="str">
        <f>IF(G68&lt;&gt;Total!F68,"Revisar","")</f>
        <v/>
      </c>
    </row>
    <row r="69" spans="1:9" s="137" customFormat="1" x14ac:dyDescent="0.3">
      <c r="A69" s="312">
        <f t="shared" si="1"/>
        <v>58</v>
      </c>
      <c r="B69" s="6" t="s">
        <v>61</v>
      </c>
      <c r="C69" s="212"/>
      <c r="D69" s="212"/>
      <c r="E69" s="212"/>
      <c r="F69" s="212"/>
      <c r="G69" s="212">
        <f t="shared" si="20"/>
        <v>0</v>
      </c>
      <c r="H69" s="320">
        <f t="shared" si="21"/>
        <v>0</v>
      </c>
      <c r="I69" s="331" t="str">
        <f>IF(G69&lt;&gt;Total!F69,"Revisar","")</f>
        <v/>
      </c>
    </row>
    <row r="70" spans="1:9" s="137" customFormat="1" x14ac:dyDescent="0.3">
      <c r="A70" s="312">
        <f t="shared" si="1"/>
        <v>59</v>
      </c>
      <c r="B70" s="6" t="s">
        <v>190</v>
      </c>
      <c r="C70" s="212"/>
      <c r="D70" s="212"/>
      <c r="E70" s="212"/>
      <c r="F70" s="212"/>
      <c r="G70" s="212">
        <f t="shared" si="2"/>
        <v>0</v>
      </c>
      <c r="H70" s="320">
        <f t="shared" si="3"/>
        <v>0</v>
      </c>
      <c r="I70" s="331" t="str">
        <f>IF(G70&lt;&gt;Total!F70,"Revisar","")</f>
        <v/>
      </c>
    </row>
    <row r="71" spans="1:9" s="137" customFormat="1" ht="15" thickBot="1" x14ac:dyDescent="0.35">
      <c r="A71" s="336">
        <f t="shared" si="1"/>
        <v>60</v>
      </c>
      <c r="B71" s="337" t="s">
        <v>139</v>
      </c>
      <c r="C71" s="338">
        <f>+C13+C16+C20+C23+C26+C30+C31+C32+C33+C34+C37+C41+C44+C47+C54+C62+C63</f>
        <v>0</v>
      </c>
      <c r="D71" s="338">
        <f>+D13+D16+D20+D23+D26+D30+D31+D32+D33+D34+D37+D41+D44+D47+D54+D62+D63</f>
        <v>0</v>
      </c>
      <c r="E71" s="338">
        <f>+E13+E16+E20+E23+E26+E30+E31+E32+E33+E34+E37+E41+E44+E47+E54+E62+E63</f>
        <v>0</v>
      </c>
      <c r="F71" s="338">
        <f>+F13+F16+F20+F23+F26+F30+F31+F32+F33+F34+F37+F41+F44+F47+F54+F62+F63</f>
        <v>0</v>
      </c>
      <c r="G71" s="338">
        <f t="shared" si="2"/>
        <v>0</v>
      </c>
      <c r="H71" s="339">
        <f t="shared" si="3"/>
        <v>0</v>
      </c>
      <c r="I71" s="340" t="str">
        <f>IF(G71&lt;&gt;Total!F71,"Revisar","")</f>
        <v/>
      </c>
    </row>
    <row r="72" spans="1:9" ht="15" thickTop="1" x14ac:dyDescent="0.3"/>
  </sheetData>
  <sheetProtection algorithmName="SHA-512" hashValue="1kKOCc3TFu8zbB5zPte4jGpiWUYQi/Vwe39JI+kW7RGQznC4z379mNqESigdgg/wj2/GFKVldCaAPn2ukHtTjw==" saltValue="HP/D58/G9yie9k93omPXew==" spinCount="100000" sheet="1" objects="1" scenarios="1"/>
  <printOptions horizontalCentered="1"/>
  <pageMargins left="0.25" right="0.35" top="0.47244094488188981" bottom="0.55118110236220474" header="0.31496062992125984" footer="0.31496062992125984"/>
  <pageSetup scale="19" orientation="portrait" r:id="rId1"/>
  <headerFooter>
    <oddFooter>&amp;C&amp;P/&amp;N&amp;R&amp;D    &amp;T</oddFooter>
  </headerFooter>
  <ignoredErrors>
    <ignoredError sqref="F17:F19 F27:F33 F48:F52 F62 F38:F40 F21:F22 F24:F25 F35:F36 F42:F43 F70 F60 F64 F55:F56 F5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F35"/>
  <sheetViews>
    <sheetView showGridLines="0" zoomScale="80" zoomScaleNormal="80" workbookViewId="0">
      <pane xSplit="2" ySplit="11" topLeftCell="N12" activePane="bottomRight" state="frozen"/>
      <selection activeCell="B12" sqref="B12"/>
      <selection pane="topRight" activeCell="B12" sqref="B12"/>
      <selection pane="bottomLeft" activeCell="B12" sqref="B12"/>
      <selection pane="bottomRight" activeCell="J11" sqref="J11:AD11"/>
    </sheetView>
  </sheetViews>
  <sheetFormatPr baseColWidth="10" defaultColWidth="11.44140625" defaultRowHeight="14.4" x14ac:dyDescent="0.3"/>
  <cols>
    <col min="1" max="1" width="5" customWidth="1"/>
    <col min="2" max="2" width="32.44140625" customWidth="1"/>
    <col min="3" max="3" width="14.6640625" customWidth="1"/>
    <col min="4" max="9" width="14.109375" customWidth="1"/>
    <col min="10" max="11" width="15.44140625" customWidth="1"/>
    <col min="12" max="12" width="14.6640625" style="2" customWidth="1"/>
    <col min="13" max="14" width="16.44140625" customWidth="1"/>
    <col min="16" max="19" width="16.6640625" style="2" customWidth="1"/>
    <col min="21" max="24" width="18.44140625" style="2" customWidth="1"/>
    <col min="26" max="29" width="18.44140625" style="2" customWidth="1"/>
    <col min="30" max="30" width="15.88671875" style="2" bestFit="1" customWidth="1"/>
    <col min="31" max="31" width="23.109375" style="50" customWidth="1"/>
    <col min="32" max="32" width="17.6640625" customWidth="1"/>
  </cols>
  <sheetData>
    <row r="1" spans="1:32" ht="18" x14ac:dyDescent="0.3">
      <c r="B1" s="303" t="s">
        <v>0</v>
      </c>
      <c r="D1" s="268"/>
      <c r="E1" s="268"/>
      <c r="F1" s="268"/>
      <c r="G1" s="268"/>
      <c r="H1" s="268"/>
      <c r="I1" s="268"/>
      <c r="J1" s="268"/>
      <c r="K1" s="269"/>
      <c r="L1" s="268"/>
      <c r="M1" s="268"/>
      <c r="N1" s="269"/>
      <c r="O1" s="269"/>
      <c r="P1" s="268"/>
      <c r="Q1" s="268"/>
      <c r="R1" s="268"/>
      <c r="S1" s="268"/>
      <c r="T1" s="269"/>
      <c r="U1" s="268"/>
      <c r="V1" s="268"/>
      <c r="W1" s="268"/>
      <c r="X1" s="268"/>
      <c r="Y1" s="269"/>
      <c r="Z1" s="268"/>
      <c r="AA1" s="268"/>
      <c r="AB1" s="268"/>
      <c r="AC1" s="268"/>
      <c r="AD1" s="268"/>
    </row>
    <row r="2" spans="1:32" ht="15.6" x14ac:dyDescent="0.3">
      <c r="B2" s="306" t="s">
        <v>1</v>
      </c>
      <c r="D2" s="268"/>
      <c r="E2" s="268"/>
      <c r="F2" s="268"/>
      <c r="G2" s="268"/>
      <c r="H2" s="268"/>
      <c r="I2" s="268"/>
      <c r="J2" s="268"/>
      <c r="K2" s="269"/>
      <c r="L2" s="268"/>
      <c r="M2" s="268"/>
      <c r="N2" s="269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2" ht="15.6" x14ac:dyDescent="0.3">
      <c r="B3" s="310" t="s">
        <v>67</v>
      </c>
      <c r="D3" s="268"/>
      <c r="E3" s="268"/>
      <c r="F3" s="268"/>
      <c r="G3" s="268"/>
      <c r="H3" s="268"/>
      <c r="I3" s="268"/>
      <c r="J3" s="268"/>
      <c r="K3" s="269"/>
      <c r="L3" s="268"/>
      <c r="M3" s="268"/>
      <c r="N3" s="269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2" ht="15.6" x14ac:dyDescent="0.3">
      <c r="B4" s="309" t="str">
        <f>+Local!B4</f>
        <v>AL 31 DE ENERO DE 2026</v>
      </c>
      <c r="D4" s="268"/>
      <c r="E4" s="268"/>
      <c r="F4" s="268"/>
      <c r="G4" s="268"/>
      <c r="H4" s="268"/>
      <c r="I4" s="268"/>
      <c r="J4" s="268"/>
      <c r="K4" s="269"/>
      <c r="L4" s="271"/>
      <c r="M4" s="268"/>
      <c r="N4" s="269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</row>
    <row r="5" spans="1:32" x14ac:dyDescent="0.3"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6" x14ac:dyDescent="0.3">
      <c r="B6" s="334" t="s">
        <v>4</v>
      </c>
      <c r="C6" s="280" t="str">
        <f>+Local!C6</f>
        <v>Nombre de la Compañía</v>
      </c>
      <c r="D6" s="280"/>
      <c r="E6" s="280"/>
      <c r="F6" s="280"/>
      <c r="G6" s="280"/>
      <c r="H6" s="280"/>
      <c r="I6" s="280"/>
      <c r="L6" s="274"/>
      <c r="Q6" s="2" t="s">
        <v>3</v>
      </c>
    </row>
    <row r="7" spans="1:32" ht="15.6" x14ac:dyDescent="0.3">
      <c r="B7" s="334" t="s">
        <v>5</v>
      </c>
      <c r="C7" s="280" t="str">
        <f>+Local!C7</f>
        <v>XXXX-XXXX-XXXX</v>
      </c>
      <c r="D7" s="280"/>
      <c r="E7" s="280"/>
      <c r="F7" s="280"/>
      <c r="G7" s="280"/>
      <c r="H7" s="280"/>
      <c r="I7" s="280"/>
      <c r="S7" s="2" t="s">
        <v>3</v>
      </c>
    </row>
    <row r="8" spans="1:32" ht="16.2" thickBot="1" x14ac:dyDescent="0.35">
      <c r="B8" s="334" t="s">
        <v>167</v>
      </c>
      <c r="C8" s="281">
        <f>+Local!C8</f>
        <v>46053</v>
      </c>
    </row>
    <row r="9" spans="1:32" s="37" customFormat="1" ht="18.600000000000001" thickTop="1" x14ac:dyDescent="0.3">
      <c r="A9" s="34"/>
      <c r="B9" s="35"/>
      <c r="C9" s="51" t="s">
        <v>6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135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72" x14ac:dyDescent="0.3">
      <c r="A10" s="17"/>
      <c r="B10" s="55" t="s">
        <v>9</v>
      </c>
      <c r="C10" s="18" t="s">
        <v>78</v>
      </c>
      <c r="D10" s="18" t="s">
        <v>79</v>
      </c>
      <c r="E10" s="18" t="s">
        <v>80</v>
      </c>
      <c r="F10" s="18" t="s">
        <v>85</v>
      </c>
      <c r="G10" s="18" t="s">
        <v>82</v>
      </c>
      <c r="H10" s="18" t="s">
        <v>83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136</v>
      </c>
      <c r="N10" s="239" t="s">
        <v>137</v>
      </c>
      <c r="O10" s="242" t="s">
        <v>86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87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88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57" t="s">
        <v>74</v>
      </c>
      <c r="AE10" s="60" t="s">
        <v>21</v>
      </c>
      <c r="AF10" s="61"/>
    </row>
    <row r="11" spans="1:32" ht="16.2" thickBot="1" x14ac:dyDescent="0.35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/>
      <c r="K11" s="113"/>
      <c r="L11" s="114"/>
      <c r="M11" s="240"/>
      <c r="N11" s="241"/>
      <c r="O11" s="243"/>
      <c r="P11" s="115"/>
      <c r="Q11" s="115"/>
      <c r="R11" s="116"/>
      <c r="S11" s="117"/>
      <c r="T11" s="118"/>
      <c r="U11" s="119"/>
      <c r="V11" s="119"/>
      <c r="W11" s="120"/>
      <c r="X11" s="121"/>
      <c r="Y11" s="122"/>
      <c r="Z11" s="108"/>
      <c r="AA11" s="108"/>
      <c r="AB11" s="109"/>
      <c r="AC11" s="110"/>
      <c r="AD11" s="111"/>
      <c r="AE11" s="66" t="s">
        <v>23</v>
      </c>
      <c r="AF11" s="67" t="s">
        <v>24</v>
      </c>
    </row>
    <row r="12" spans="1:32" s="2" customFormat="1" ht="15" thickTop="1" x14ac:dyDescent="0.3">
      <c r="A12" s="46"/>
      <c r="B12" s="47"/>
      <c r="C12" s="100"/>
      <c r="D12" s="100"/>
      <c r="E12" s="100"/>
      <c r="F12" s="100"/>
      <c r="G12" s="100"/>
      <c r="H12" s="100"/>
      <c r="I12" s="100"/>
      <c r="J12" s="101"/>
      <c r="K12" s="102"/>
      <c r="L12" s="84"/>
      <c r="M12" s="101"/>
      <c r="N12" s="102"/>
      <c r="O12" s="250"/>
      <c r="P12" s="101"/>
      <c r="Q12" s="101"/>
      <c r="R12" s="102"/>
      <c r="S12" s="84"/>
      <c r="T12" s="103"/>
      <c r="U12" s="101"/>
      <c r="V12" s="101"/>
      <c r="W12" s="102"/>
      <c r="X12" s="84"/>
      <c r="Y12" s="103"/>
      <c r="Z12" s="101"/>
      <c r="AA12" s="101"/>
      <c r="AB12" s="102"/>
      <c r="AC12" s="84"/>
      <c r="AD12" s="84"/>
      <c r="AE12" s="62"/>
      <c r="AF12" s="63"/>
    </row>
    <row r="13" spans="1:32" s="2" customFormat="1" x14ac:dyDescent="0.3">
      <c r="A13" s="8">
        <f>+A12+1</f>
        <v>1</v>
      </c>
      <c r="B13" s="11"/>
      <c r="C13" s="208"/>
      <c r="D13" s="208"/>
      <c r="E13" s="208"/>
      <c r="F13" s="208"/>
      <c r="G13" s="208"/>
      <c r="H13" s="211">
        <f t="shared" ref="H13:H32" si="0">+C13+D13+E13-F13-G13</f>
        <v>0</v>
      </c>
      <c r="I13" s="208"/>
      <c r="J13" s="91"/>
      <c r="K13" s="92"/>
      <c r="L13" s="104">
        <f>SUM(J13:K13)</f>
        <v>0</v>
      </c>
      <c r="M13" s="91"/>
      <c r="N13" s="92"/>
      <c r="O13" s="246"/>
      <c r="P13" s="91"/>
      <c r="Q13" s="91"/>
      <c r="R13" s="92"/>
      <c r="S13" s="104">
        <f>SUM(P13:R13)</f>
        <v>0</v>
      </c>
      <c r="T13" s="227"/>
      <c r="U13" s="91"/>
      <c r="V13" s="91"/>
      <c r="W13" s="92"/>
      <c r="X13" s="104">
        <f>SUM(U13:W13)</f>
        <v>0</v>
      </c>
      <c r="Y13" s="227"/>
      <c r="Z13" s="129">
        <f>+U13</f>
        <v>0</v>
      </c>
      <c r="AA13" s="129">
        <f>+S13</f>
        <v>0</v>
      </c>
      <c r="AB13" s="130">
        <f>+W13</f>
        <v>0</v>
      </c>
      <c r="AC13" s="104">
        <f>+AA13-Z13-AB13</f>
        <v>0</v>
      </c>
      <c r="AD13" s="90">
        <f t="shared" ref="AD13:AD32" si="1">P13+Q13+R13-U13-W13</f>
        <v>0</v>
      </c>
      <c r="AE13" s="64" t="str">
        <f t="shared" ref="AE13:AE33" si="2">IF(I13&lt;H13,"Póliza &lt; Asegurados",IF(I13&gt;0,IF(H13=0,"Asegurados sin pólizas",""),""))</f>
        <v/>
      </c>
      <c r="AF13" s="65" t="str">
        <f t="shared" ref="AF13:AF33" si="3">IF(J13&gt;0,IF(H13&lt;1,"Primas sin pólizas",""),IF(H13&gt;0,IF(J13&lt;1,"Pólizas sin primas",""),""))</f>
        <v/>
      </c>
    </row>
    <row r="14" spans="1:32" s="2" customFormat="1" x14ac:dyDescent="0.3">
      <c r="A14" s="8">
        <f t="shared" ref="A14:A32" si="4">+A13+1</f>
        <v>2</v>
      </c>
      <c r="B14" s="11"/>
      <c r="C14" s="208"/>
      <c r="D14" s="208"/>
      <c r="E14" s="208"/>
      <c r="F14" s="208"/>
      <c r="G14" s="208"/>
      <c r="H14" s="211">
        <f t="shared" si="0"/>
        <v>0</v>
      </c>
      <c r="I14" s="208"/>
      <c r="J14" s="91"/>
      <c r="K14" s="92"/>
      <c r="L14" s="104">
        <f t="shared" ref="L14:L32" si="5">SUM(J14:K14)</f>
        <v>0</v>
      </c>
      <c r="M14" s="91"/>
      <c r="N14" s="92"/>
      <c r="O14" s="246"/>
      <c r="P14" s="91"/>
      <c r="Q14" s="91"/>
      <c r="R14" s="92"/>
      <c r="S14" s="104">
        <f t="shared" ref="S14:S24" si="6">SUM(P14:R14)</f>
        <v>0</v>
      </c>
      <c r="T14" s="227"/>
      <c r="U14" s="91"/>
      <c r="V14" s="91"/>
      <c r="W14" s="92"/>
      <c r="X14" s="104">
        <f t="shared" ref="X14:X32" si="7">SUM(U14:W14)</f>
        <v>0</v>
      </c>
      <c r="Y14" s="227"/>
      <c r="Z14" s="129">
        <f t="shared" ref="Z14:Z32" si="8">+U14</f>
        <v>0</v>
      </c>
      <c r="AA14" s="129">
        <f t="shared" ref="AA14:AA32" si="9">+S14</f>
        <v>0</v>
      </c>
      <c r="AB14" s="130">
        <f t="shared" ref="AB14:AB32" si="10">+W14</f>
        <v>0</v>
      </c>
      <c r="AC14" s="104">
        <f t="shared" ref="AC14:AC32" si="11">+AA14-Z14-AB14</f>
        <v>0</v>
      </c>
      <c r="AD14" s="105">
        <f t="shared" si="1"/>
        <v>0</v>
      </c>
      <c r="AE14" s="64" t="str">
        <f t="shared" si="2"/>
        <v/>
      </c>
      <c r="AF14" s="65" t="str">
        <f t="shared" si="3"/>
        <v/>
      </c>
    </row>
    <row r="15" spans="1:32" s="2" customFormat="1" x14ac:dyDescent="0.3">
      <c r="A15" s="8">
        <f t="shared" si="4"/>
        <v>3</v>
      </c>
      <c r="B15" s="11"/>
      <c r="C15" s="208"/>
      <c r="D15" s="208"/>
      <c r="E15" s="208"/>
      <c r="F15" s="208"/>
      <c r="G15" s="208"/>
      <c r="H15" s="211">
        <f t="shared" si="0"/>
        <v>0</v>
      </c>
      <c r="I15" s="208"/>
      <c r="J15" s="91"/>
      <c r="K15" s="86"/>
      <c r="L15" s="104">
        <f t="shared" si="5"/>
        <v>0</v>
      </c>
      <c r="M15" s="91"/>
      <c r="N15" s="86"/>
      <c r="O15" s="246"/>
      <c r="P15" s="91"/>
      <c r="Q15" s="91"/>
      <c r="R15" s="92"/>
      <c r="S15" s="104">
        <f t="shared" si="6"/>
        <v>0</v>
      </c>
      <c r="T15" s="227"/>
      <c r="U15" s="91"/>
      <c r="V15" s="91"/>
      <c r="W15" s="92"/>
      <c r="X15" s="104">
        <f t="shared" si="7"/>
        <v>0</v>
      </c>
      <c r="Y15" s="227"/>
      <c r="Z15" s="129">
        <f t="shared" si="8"/>
        <v>0</v>
      </c>
      <c r="AA15" s="129">
        <f t="shared" si="9"/>
        <v>0</v>
      </c>
      <c r="AB15" s="130">
        <f t="shared" si="10"/>
        <v>0</v>
      </c>
      <c r="AC15" s="104">
        <f t="shared" si="11"/>
        <v>0</v>
      </c>
      <c r="AD15" s="105">
        <f t="shared" si="1"/>
        <v>0</v>
      </c>
      <c r="AE15" s="64" t="str">
        <f t="shared" si="2"/>
        <v/>
      </c>
      <c r="AF15" s="65" t="str">
        <f t="shared" si="3"/>
        <v/>
      </c>
    </row>
    <row r="16" spans="1:32" s="2" customFormat="1" x14ac:dyDescent="0.3">
      <c r="A16" s="8">
        <f t="shared" si="4"/>
        <v>4</v>
      </c>
      <c r="B16" s="11"/>
      <c r="C16" s="208"/>
      <c r="D16" s="208"/>
      <c r="E16" s="208"/>
      <c r="F16" s="208"/>
      <c r="G16" s="208"/>
      <c r="H16" s="211">
        <f t="shared" si="0"/>
        <v>0</v>
      </c>
      <c r="I16" s="208"/>
      <c r="J16" s="91"/>
      <c r="K16" s="92"/>
      <c r="L16" s="104">
        <f t="shared" si="5"/>
        <v>0</v>
      </c>
      <c r="M16" s="91"/>
      <c r="N16" s="92"/>
      <c r="O16" s="246"/>
      <c r="P16" s="91"/>
      <c r="Q16" s="91"/>
      <c r="R16" s="92"/>
      <c r="S16" s="104">
        <f t="shared" si="6"/>
        <v>0</v>
      </c>
      <c r="T16" s="227"/>
      <c r="U16" s="91"/>
      <c r="V16" s="91"/>
      <c r="W16" s="92"/>
      <c r="X16" s="104">
        <f t="shared" si="7"/>
        <v>0</v>
      </c>
      <c r="Y16" s="227"/>
      <c r="Z16" s="129">
        <f t="shared" si="8"/>
        <v>0</v>
      </c>
      <c r="AA16" s="129">
        <f t="shared" si="9"/>
        <v>0</v>
      </c>
      <c r="AB16" s="130">
        <f t="shared" si="10"/>
        <v>0</v>
      </c>
      <c r="AC16" s="104">
        <f t="shared" si="11"/>
        <v>0</v>
      </c>
      <c r="AD16" s="90">
        <f t="shared" si="1"/>
        <v>0</v>
      </c>
      <c r="AE16" s="64" t="str">
        <f t="shared" si="2"/>
        <v/>
      </c>
      <c r="AF16" s="65" t="str">
        <f t="shared" si="3"/>
        <v/>
      </c>
    </row>
    <row r="17" spans="1:32" s="2" customFormat="1" x14ac:dyDescent="0.3">
      <c r="A17" s="8">
        <f t="shared" si="4"/>
        <v>5</v>
      </c>
      <c r="B17" s="11"/>
      <c r="C17" s="208"/>
      <c r="D17" s="208"/>
      <c r="E17" s="208"/>
      <c r="F17" s="208"/>
      <c r="G17" s="208"/>
      <c r="H17" s="211">
        <f t="shared" si="0"/>
        <v>0</v>
      </c>
      <c r="I17" s="208"/>
      <c r="J17" s="91"/>
      <c r="K17" s="92"/>
      <c r="L17" s="104">
        <f t="shared" si="5"/>
        <v>0</v>
      </c>
      <c r="M17" s="91"/>
      <c r="N17" s="92"/>
      <c r="O17" s="246"/>
      <c r="P17" s="91"/>
      <c r="Q17" s="91"/>
      <c r="R17" s="92"/>
      <c r="S17" s="104">
        <f t="shared" si="6"/>
        <v>0</v>
      </c>
      <c r="T17" s="227"/>
      <c r="U17" s="91"/>
      <c r="V17" s="91"/>
      <c r="W17" s="92"/>
      <c r="X17" s="104">
        <f t="shared" si="7"/>
        <v>0</v>
      </c>
      <c r="Y17" s="227"/>
      <c r="Z17" s="129">
        <f t="shared" si="8"/>
        <v>0</v>
      </c>
      <c r="AA17" s="129">
        <f t="shared" si="9"/>
        <v>0</v>
      </c>
      <c r="AB17" s="130">
        <f t="shared" si="10"/>
        <v>0</v>
      </c>
      <c r="AC17" s="104">
        <f t="shared" si="11"/>
        <v>0</v>
      </c>
      <c r="AD17" s="105">
        <f t="shared" si="1"/>
        <v>0</v>
      </c>
      <c r="AE17" s="64" t="str">
        <f t="shared" si="2"/>
        <v/>
      </c>
      <c r="AF17" s="65" t="str">
        <f t="shared" si="3"/>
        <v/>
      </c>
    </row>
    <row r="18" spans="1:32" s="2" customFormat="1" x14ac:dyDescent="0.3">
      <c r="A18" s="8">
        <f t="shared" si="4"/>
        <v>6</v>
      </c>
      <c r="B18" s="11"/>
      <c r="C18" s="208"/>
      <c r="D18" s="208"/>
      <c r="E18" s="208"/>
      <c r="F18" s="208"/>
      <c r="G18" s="208"/>
      <c r="H18" s="211">
        <f t="shared" si="0"/>
        <v>0</v>
      </c>
      <c r="I18" s="208"/>
      <c r="J18" s="85"/>
      <c r="K18" s="92"/>
      <c r="L18" s="104">
        <f t="shared" si="5"/>
        <v>0</v>
      </c>
      <c r="M18" s="85"/>
      <c r="N18" s="92"/>
      <c r="O18" s="246"/>
      <c r="P18" s="91"/>
      <c r="Q18" s="91"/>
      <c r="R18" s="92"/>
      <c r="S18" s="104">
        <f t="shared" si="6"/>
        <v>0</v>
      </c>
      <c r="T18" s="227"/>
      <c r="U18" s="91"/>
      <c r="V18" s="91"/>
      <c r="W18" s="92"/>
      <c r="X18" s="104">
        <f t="shared" si="7"/>
        <v>0</v>
      </c>
      <c r="Y18" s="227"/>
      <c r="Z18" s="129">
        <f t="shared" si="8"/>
        <v>0</v>
      </c>
      <c r="AA18" s="129">
        <f t="shared" si="9"/>
        <v>0</v>
      </c>
      <c r="AB18" s="130">
        <f t="shared" si="10"/>
        <v>0</v>
      </c>
      <c r="AC18" s="104">
        <f t="shared" si="11"/>
        <v>0</v>
      </c>
      <c r="AD18" s="105">
        <f t="shared" si="1"/>
        <v>0</v>
      </c>
      <c r="AE18" s="64" t="str">
        <f t="shared" si="2"/>
        <v/>
      </c>
      <c r="AF18" s="65" t="str">
        <f t="shared" si="3"/>
        <v/>
      </c>
    </row>
    <row r="19" spans="1:32" s="2" customFormat="1" x14ac:dyDescent="0.3">
      <c r="A19" s="8">
        <f t="shared" si="4"/>
        <v>7</v>
      </c>
      <c r="B19" s="11"/>
      <c r="C19" s="208"/>
      <c r="D19" s="208"/>
      <c r="E19" s="208"/>
      <c r="F19" s="208"/>
      <c r="G19" s="208"/>
      <c r="H19" s="211">
        <f t="shared" si="0"/>
        <v>0</v>
      </c>
      <c r="I19" s="208"/>
      <c r="J19" s="91"/>
      <c r="K19" s="92"/>
      <c r="L19" s="104">
        <f t="shared" si="5"/>
        <v>0</v>
      </c>
      <c r="M19" s="91"/>
      <c r="N19" s="92"/>
      <c r="O19" s="246"/>
      <c r="P19" s="91"/>
      <c r="Q19" s="91"/>
      <c r="R19" s="92"/>
      <c r="S19" s="104">
        <f t="shared" si="6"/>
        <v>0</v>
      </c>
      <c r="T19" s="227"/>
      <c r="U19" s="91"/>
      <c r="V19" s="91"/>
      <c r="W19" s="92"/>
      <c r="X19" s="104">
        <f t="shared" si="7"/>
        <v>0</v>
      </c>
      <c r="Y19" s="227"/>
      <c r="Z19" s="129">
        <f t="shared" si="8"/>
        <v>0</v>
      </c>
      <c r="AA19" s="129">
        <f t="shared" si="9"/>
        <v>0</v>
      </c>
      <c r="AB19" s="130">
        <f t="shared" si="10"/>
        <v>0</v>
      </c>
      <c r="AC19" s="104">
        <f t="shared" si="11"/>
        <v>0</v>
      </c>
      <c r="AD19" s="105">
        <f t="shared" si="1"/>
        <v>0</v>
      </c>
      <c r="AE19" s="64" t="str">
        <f t="shared" si="2"/>
        <v/>
      </c>
      <c r="AF19" s="65" t="str">
        <f t="shared" si="3"/>
        <v/>
      </c>
    </row>
    <row r="20" spans="1:32" s="2" customFormat="1" x14ac:dyDescent="0.3">
      <c r="A20" s="8">
        <f t="shared" si="4"/>
        <v>8</v>
      </c>
      <c r="B20" s="11"/>
      <c r="C20" s="208"/>
      <c r="D20" s="208"/>
      <c r="E20" s="208"/>
      <c r="F20" s="208"/>
      <c r="G20" s="208"/>
      <c r="H20" s="211">
        <f t="shared" si="0"/>
        <v>0</v>
      </c>
      <c r="I20" s="208"/>
      <c r="J20" s="91"/>
      <c r="K20" s="86"/>
      <c r="L20" s="104">
        <f t="shared" si="5"/>
        <v>0</v>
      </c>
      <c r="M20" s="91"/>
      <c r="N20" s="86"/>
      <c r="O20" s="246"/>
      <c r="P20" s="91"/>
      <c r="Q20" s="91"/>
      <c r="R20" s="92"/>
      <c r="S20" s="104">
        <f t="shared" si="6"/>
        <v>0</v>
      </c>
      <c r="T20" s="227"/>
      <c r="U20" s="91"/>
      <c r="V20" s="91"/>
      <c r="W20" s="92"/>
      <c r="X20" s="104">
        <f t="shared" si="7"/>
        <v>0</v>
      </c>
      <c r="Y20" s="227"/>
      <c r="Z20" s="129">
        <f t="shared" si="8"/>
        <v>0</v>
      </c>
      <c r="AA20" s="129">
        <f t="shared" si="9"/>
        <v>0</v>
      </c>
      <c r="AB20" s="130">
        <f t="shared" si="10"/>
        <v>0</v>
      </c>
      <c r="AC20" s="104">
        <f t="shared" si="11"/>
        <v>0</v>
      </c>
      <c r="AD20" s="105">
        <f t="shared" si="1"/>
        <v>0</v>
      </c>
      <c r="AE20" s="64" t="str">
        <f t="shared" si="2"/>
        <v/>
      </c>
      <c r="AF20" s="65" t="str">
        <f t="shared" si="3"/>
        <v/>
      </c>
    </row>
    <row r="21" spans="1:32" s="2" customFormat="1" x14ac:dyDescent="0.3">
      <c r="A21" s="8">
        <f t="shared" si="4"/>
        <v>9</v>
      </c>
      <c r="B21" s="11"/>
      <c r="C21" s="208"/>
      <c r="D21" s="208"/>
      <c r="E21" s="208"/>
      <c r="F21" s="208"/>
      <c r="G21" s="208"/>
      <c r="H21" s="211">
        <f t="shared" si="0"/>
        <v>0</v>
      </c>
      <c r="I21" s="208"/>
      <c r="J21" s="91"/>
      <c r="K21" s="92"/>
      <c r="L21" s="104">
        <f t="shared" si="5"/>
        <v>0</v>
      </c>
      <c r="M21" s="91"/>
      <c r="N21" s="92"/>
      <c r="O21" s="246"/>
      <c r="P21" s="91"/>
      <c r="Q21" s="91"/>
      <c r="R21" s="92"/>
      <c r="S21" s="104">
        <f t="shared" si="6"/>
        <v>0</v>
      </c>
      <c r="T21" s="227"/>
      <c r="U21" s="91"/>
      <c r="V21" s="91"/>
      <c r="W21" s="92"/>
      <c r="X21" s="104">
        <f t="shared" si="7"/>
        <v>0</v>
      </c>
      <c r="Y21" s="227"/>
      <c r="Z21" s="129">
        <f t="shared" si="8"/>
        <v>0</v>
      </c>
      <c r="AA21" s="129">
        <f t="shared" si="9"/>
        <v>0</v>
      </c>
      <c r="AB21" s="130">
        <f t="shared" si="10"/>
        <v>0</v>
      </c>
      <c r="AC21" s="104">
        <f t="shared" si="11"/>
        <v>0</v>
      </c>
      <c r="AD21" s="105">
        <f t="shared" si="1"/>
        <v>0</v>
      </c>
      <c r="AE21" s="64" t="str">
        <f t="shared" si="2"/>
        <v/>
      </c>
      <c r="AF21" s="65" t="str">
        <f t="shared" si="3"/>
        <v/>
      </c>
    </row>
    <row r="22" spans="1:32" s="2" customFormat="1" x14ac:dyDescent="0.3">
      <c r="A22" s="8">
        <f t="shared" si="4"/>
        <v>10</v>
      </c>
      <c r="B22" s="11"/>
      <c r="C22" s="208"/>
      <c r="D22" s="208"/>
      <c r="E22" s="208"/>
      <c r="F22" s="208"/>
      <c r="G22" s="208"/>
      <c r="H22" s="211">
        <f t="shared" si="0"/>
        <v>0</v>
      </c>
      <c r="I22" s="208"/>
      <c r="J22" s="91"/>
      <c r="K22" s="92"/>
      <c r="L22" s="104">
        <f t="shared" si="5"/>
        <v>0</v>
      </c>
      <c r="M22" s="91"/>
      <c r="N22" s="92"/>
      <c r="O22" s="246"/>
      <c r="P22" s="91"/>
      <c r="Q22" s="91"/>
      <c r="R22" s="92"/>
      <c r="S22" s="104">
        <f t="shared" si="6"/>
        <v>0</v>
      </c>
      <c r="T22" s="227"/>
      <c r="U22" s="91"/>
      <c r="V22" s="91"/>
      <c r="W22" s="92"/>
      <c r="X22" s="104">
        <f t="shared" si="7"/>
        <v>0</v>
      </c>
      <c r="Y22" s="227"/>
      <c r="Z22" s="129">
        <f t="shared" si="8"/>
        <v>0</v>
      </c>
      <c r="AA22" s="129">
        <f t="shared" si="9"/>
        <v>0</v>
      </c>
      <c r="AB22" s="130">
        <f t="shared" si="10"/>
        <v>0</v>
      </c>
      <c r="AC22" s="104">
        <f t="shared" si="11"/>
        <v>0</v>
      </c>
      <c r="AD22" s="105">
        <f t="shared" si="1"/>
        <v>0</v>
      </c>
      <c r="AE22" s="64" t="str">
        <f t="shared" si="2"/>
        <v/>
      </c>
      <c r="AF22" s="65" t="str">
        <f t="shared" si="3"/>
        <v/>
      </c>
    </row>
    <row r="23" spans="1:32" s="2" customFormat="1" x14ac:dyDescent="0.3">
      <c r="A23" s="8">
        <f t="shared" si="4"/>
        <v>11</v>
      </c>
      <c r="B23" s="11"/>
      <c r="C23" s="208"/>
      <c r="D23" s="208"/>
      <c r="E23" s="208"/>
      <c r="F23" s="208"/>
      <c r="G23" s="208"/>
      <c r="H23" s="211">
        <f t="shared" si="0"/>
        <v>0</v>
      </c>
      <c r="I23" s="208"/>
      <c r="J23" s="91"/>
      <c r="K23" s="92"/>
      <c r="L23" s="104">
        <f t="shared" si="5"/>
        <v>0</v>
      </c>
      <c r="M23" s="91"/>
      <c r="N23" s="92"/>
      <c r="O23" s="246"/>
      <c r="P23" s="91"/>
      <c r="Q23" s="91"/>
      <c r="R23" s="92"/>
      <c r="S23" s="104">
        <f t="shared" si="6"/>
        <v>0</v>
      </c>
      <c r="T23" s="227"/>
      <c r="U23" s="91"/>
      <c r="V23" s="91"/>
      <c r="W23" s="92"/>
      <c r="X23" s="104">
        <f t="shared" si="7"/>
        <v>0</v>
      </c>
      <c r="Y23" s="227"/>
      <c r="Z23" s="129">
        <f t="shared" si="8"/>
        <v>0</v>
      </c>
      <c r="AA23" s="129">
        <f t="shared" si="9"/>
        <v>0</v>
      </c>
      <c r="AB23" s="130">
        <f t="shared" si="10"/>
        <v>0</v>
      </c>
      <c r="AC23" s="104">
        <f t="shared" si="11"/>
        <v>0</v>
      </c>
      <c r="AD23" s="105">
        <f t="shared" si="1"/>
        <v>0</v>
      </c>
      <c r="AE23" s="64" t="str">
        <f t="shared" si="2"/>
        <v/>
      </c>
      <c r="AF23" s="65" t="str">
        <f t="shared" si="3"/>
        <v/>
      </c>
    </row>
    <row r="24" spans="1:32" s="2" customFormat="1" x14ac:dyDescent="0.3">
      <c r="A24" s="8">
        <f t="shared" si="4"/>
        <v>12</v>
      </c>
      <c r="B24" s="11"/>
      <c r="C24" s="208"/>
      <c r="D24" s="208"/>
      <c r="E24" s="208"/>
      <c r="F24" s="208"/>
      <c r="G24" s="208"/>
      <c r="H24" s="211">
        <f t="shared" si="0"/>
        <v>0</v>
      </c>
      <c r="I24" s="208"/>
      <c r="J24" s="91"/>
      <c r="K24" s="92"/>
      <c r="L24" s="104">
        <f t="shared" si="5"/>
        <v>0</v>
      </c>
      <c r="M24" s="91"/>
      <c r="N24" s="92"/>
      <c r="O24" s="246"/>
      <c r="P24" s="91"/>
      <c r="Q24" s="91"/>
      <c r="R24" s="92"/>
      <c r="S24" s="104">
        <f t="shared" si="6"/>
        <v>0</v>
      </c>
      <c r="T24" s="227"/>
      <c r="U24" s="91"/>
      <c r="V24" s="91"/>
      <c r="W24" s="92"/>
      <c r="X24" s="104">
        <f t="shared" si="7"/>
        <v>0</v>
      </c>
      <c r="Y24" s="227"/>
      <c r="Z24" s="129">
        <f t="shared" si="8"/>
        <v>0</v>
      </c>
      <c r="AA24" s="129">
        <f t="shared" si="9"/>
        <v>0</v>
      </c>
      <c r="AB24" s="130">
        <f t="shared" si="10"/>
        <v>0</v>
      </c>
      <c r="AC24" s="104">
        <f t="shared" si="11"/>
        <v>0</v>
      </c>
      <c r="AD24" s="105">
        <f t="shared" si="1"/>
        <v>0</v>
      </c>
      <c r="AE24" s="64" t="str">
        <f t="shared" si="2"/>
        <v/>
      </c>
      <c r="AF24" s="65" t="str">
        <f t="shared" si="3"/>
        <v/>
      </c>
    </row>
    <row r="25" spans="1:32" s="2" customFormat="1" x14ac:dyDescent="0.3">
      <c r="A25" s="8">
        <f t="shared" si="4"/>
        <v>13</v>
      </c>
      <c r="B25" s="11"/>
      <c r="C25" s="208"/>
      <c r="D25" s="208"/>
      <c r="E25" s="208"/>
      <c r="F25" s="208"/>
      <c r="G25" s="208"/>
      <c r="H25" s="211">
        <f t="shared" si="0"/>
        <v>0</v>
      </c>
      <c r="I25" s="208"/>
      <c r="J25" s="91"/>
      <c r="K25" s="92"/>
      <c r="L25" s="104">
        <f t="shared" si="5"/>
        <v>0</v>
      </c>
      <c r="M25" s="91"/>
      <c r="N25" s="92"/>
      <c r="O25" s="246"/>
      <c r="P25" s="91"/>
      <c r="Q25" s="91"/>
      <c r="R25" s="92"/>
      <c r="S25" s="104">
        <f>SUM(P25:R25)</f>
        <v>0</v>
      </c>
      <c r="T25" s="227"/>
      <c r="U25" s="91"/>
      <c r="V25" s="91"/>
      <c r="W25" s="92"/>
      <c r="X25" s="104">
        <f t="shared" si="7"/>
        <v>0</v>
      </c>
      <c r="Y25" s="227"/>
      <c r="Z25" s="129">
        <f t="shared" si="8"/>
        <v>0</v>
      </c>
      <c r="AA25" s="129">
        <f t="shared" si="9"/>
        <v>0</v>
      </c>
      <c r="AB25" s="130">
        <f t="shared" si="10"/>
        <v>0</v>
      </c>
      <c r="AC25" s="104">
        <f t="shared" si="11"/>
        <v>0</v>
      </c>
      <c r="AD25" s="105">
        <f t="shared" si="1"/>
        <v>0</v>
      </c>
      <c r="AE25" s="64" t="str">
        <f t="shared" si="2"/>
        <v/>
      </c>
      <c r="AF25" s="65" t="str">
        <f t="shared" si="3"/>
        <v/>
      </c>
    </row>
    <row r="26" spans="1:32" s="2" customFormat="1" x14ac:dyDescent="0.3">
      <c r="A26" s="8">
        <f t="shared" si="4"/>
        <v>14</v>
      </c>
      <c r="B26" s="11"/>
      <c r="C26" s="208"/>
      <c r="D26" s="208"/>
      <c r="E26" s="208"/>
      <c r="F26" s="208"/>
      <c r="G26" s="208"/>
      <c r="H26" s="211">
        <f t="shared" si="0"/>
        <v>0</v>
      </c>
      <c r="I26" s="208"/>
      <c r="J26" s="91"/>
      <c r="K26" s="92"/>
      <c r="L26" s="104">
        <f t="shared" si="5"/>
        <v>0</v>
      </c>
      <c r="M26" s="91"/>
      <c r="N26" s="92"/>
      <c r="O26" s="246"/>
      <c r="P26" s="91"/>
      <c r="Q26" s="91"/>
      <c r="R26" s="92"/>
      <c r="S26" s="104">
        <f>SUM(P26:R26)</f>
        <v>0</v>
      </c>
      <c r="T26" s="227"/>
      <c r="U26" s="91"/>
      <c r="V26" s="91"/>
      <c r="W26" s="92"/>
      <c r="X26" s="104">
        <f t="shared" si="7"/>
        <v>0</v>
      </c>
      <c r="Y26" s="227"/>
      <c r="Z26" s="129">
        <f t="shared" si="8"/>
        <v>0</v>
      </c>
      <c r="AA26" s="129">
        <f t="shared" si="9"/>
        <v>0</v>
      </c>
      <c r="AB26" s="130">
        <f t="shared" si="10"/>
        <v>0</v>
      </c>
      <c r="AC26" s="104">
        <f t="shared" si="11"/>
        <v>0</v>
      </c>
      <c r="AD26" s="105">
        <f t="shared" si="1"/>
        <v>0</v>
      </c>
      <c r="AE26" s="64" t="str">
        <f t="shared" si="2"/>
        <v/>
      </c>
      <c r="AF26" s="65" t="str">
        <f t="shared" si="3"/>
        <v/>
      </c>
    </row>
    <row r="27" spans="1:32" s="2" customFormat="1" x14ac:dyDescent="0.3">
      <c r="A27" s="8">
        <f t="shared" si="4"/>
        <v>15</v>
      </c>
      <c r="B27" s="11"/>
      <c r="C27" s="208"/>
      <c r="D27" s="208"/>
      <c r="E27" s="208"/>
      <c r="F27" s="208"/>
      <c r="G27" s="208"/>
      <c r="H27" s="211">
        <f t="shared" si="0"/>
        <v>0</v>
      </c>
      <c r="I27" s="208"/>
      <c r="J27" s="91"/>
      <c r="K27" s="92"/>
      <c r="L27" s="104">
        <f t="shared" si="5"/>
        <v>0</v>
      </c>
      <c r="M27" s="91"/>
      <c r="N27" s="92"/>
      <c r="O27" s="246"/>
      <c r="P27" s="91"/>
      <c r="Q27" s="91"/>
      <c r="R27" s="92"/>
      <c r="S27" s="104">
        <f t="shared" ref="S27:S32" si="12">SUM(P27:R27)</f>
        <v>0</v>
      </c>
      <c r="T27" s="227"/>
      <c r="U27" s="91"/>
      <c r="V27" s="91"/>
      <c r="W27" s="92"/>
      <c r="X27" s="104">
        <f t="shared" si="7"/>
        <v>0</v>
      </c>
      <c r="Y27" s="227"/>
      <c r="Z27" s="129">
        <f t="shared" si="8"/>
        <v>0</v>
      </c>
      <c r="AA27" s="129">
        <f t="shared" si="9"/>
        <v>0</v>
      </c>
      <c r="AB27" s="130">
        <f t="shared" si="10"/>
        <v>0</v>
      </c>
      <c r="AC27" s="104">
        <f t="shared" si="11"/>
        <v>0</v>
      </c>
      <c r="AD27" s="105">
        <f t="shared" si="1"/>
        <v>0</v>
      </c>
      <c r="AE27" s="64" t="str">
        <f t="shared" si="2"/>
        <v/>
      </c>
      <c r="AF27" s="65" t="str">
        <f t="shared" si="3"/>
        <v/>
      </c>
    </row>
    <row r="28" spans="1:32" s="2" customFormat="1" x14ac:dyDescent="0.3">
      <c r="A28" s="8">
        <f t="shared" si="4"/>
        <v>16</v>
      </c>
      <c r="B28" s="11"/>
      <c r="C28" s="208"/>
      <c r="D28" s="208"/>
      <c r="E28" s="208"/>
      <c r="F28" s="208"/>
      <c r="G28" s="208"/>
      <c r="H28" s="211">
        <f t="shared" si="0"/>
        <v>0</v>
      </c>
      <c r="I28" s="208"/>
      <c r="J28" s="91"/>
      <c r="K28" s="92"/>
      <c r="L28" s="104">
        <f t="shared" si="5"/>
        <v>0</v>
      </c>
      <c r="M28" s="91"/>
      <c r="N28" s="92"/>
      <c r="O28" s="246"/>
      <c r="P28" s="91"/>
      <c r="Q28" s="91"/>
      <c r="R28" s="92"/>
      <c r="S28" s="104">
        <f t="shared" si="12"/>
        <v>0</v>
      </c>
      <c r="T28" s="227"/>
      <c r="U28" s="91"/>
      <c r="V28" s="91"/>
      <c r="W28" s="92"/>
      <c r="X28" s="104">
        <f t="shared" si="7"/>
        <v>0</v>
      </c>
      <c r="Y28" s="227"/>
      <c r="Z28" s="129">
        <f t="shared" si="8"/>
        <v>0</v>
      </c>
      <c r="AA28" s="129">
        <f t="shared" si="9"/>
        <v>0</v>
      </c>
      <c r="AB28" s="130">
        <f t="shared" si="10"/>
        <v>0</v>
      </c>
      <c r="AC28" s="104">
        <f t="shared" si="11"/>
        <v>0</v>
      </c>
      <c r="AD28" s="105">
        <f t="shared" si="1"/>
        <v>0</v>
      </c>
      <c r="AE28" s="64" t="str">
        <f t="shared" si="2"/>
        <v/>
      </c>
      <c r="AF28" s="65" t="str">
        <f t="shared" si="3"/>
        <v/>
      </c>
    </row>
    <row r="29" spans="1:32" s="2" customFormat="1" x14ac:dyDescent="0.3">
      <c r="A29" s="8">
        <f t="shared" si="4"/>
        <v>17</v>
      </c>
      <c r="B29" s="11"/>
      <c r="C29" s="208"/>
      <c r="D29" s="208"/>
      <c r="E29" s="208"/>
      <c r="F29" s="208"/>
      <c r="G29" s="208"/>
      <c r="H29" s="211">
        <f t="shared" si="0"/>
        <v>0</v>
      </c>
      <c r="I29" s="208"/>
      <c r="J29" s="91"/>
      <c r="K29" s="92"/>
      <c r="L29" s="104">
        <f t="shared" si="5"/>
        <v>0</v>
      </c>
      <c r="M29" s="91"/>
      <c r="N29" s="92"/>
      <c r="O29" s="246"/>
      <c r="P29" s="91"/>
      <c r="Q29" s="91"/>
      <c r="R29" s="92"/>
      <c r="S29" s="104">
        <f t="shared" si="12"/>
        <v>0</v>
      </c>
      <c r="T29" s="227"/>
      <c r="U29" s="91"/>
      <c r="V29" s="91"/>
      <c r="W29" s="92"/>
      <c r="X29" s="104">
        <f t="shared" si="7"/>
        <v>0</v>
      </c>
      <c r="Y29" s="227"/>
      <c r="Z29" s="129">
        <f t="shared" si="8"/>
        <v>0</v>
      </c>
      <c r="AA29" s="129">
        <f t="shared" si="9"/>
        <v>0</v>
      </c>
      <c r="AB29" s="130">
        <f t="shared" si="10"/>
        <v>0</v>
      </c>
      <c r="AC29" s="104">
        <f t="shared" si="11"/>
        <v>0</v>
      </c>
      <c r="AD29" s="105">
        <f t="shared" si="1"/>
        <v>0</v>
      </c>
      <c r="AE29" s="64" t="str">
        <f t="shared" si="2"/>
        <v/>
      </c>
      <c r="AF29" s="65" t="str">
        <f t="shared" si="3"/>
        <v/>
      </c>
    </row>
    <row r="30" spans="1:32" s="2" customFormat="1" x14ac:dyDescent="0.3">
      <c r="A30" s="8">
        <f t="shared" si="4"/>
        <v>18</v>
      </c>
      <c r="B30" s="11"/>
      <c r="C30" s="208"/>
      <c r="D30" s="208"/>
      <c r="E30" s="208"/>
      <c r="F30" s="208"/>
      <c r="G30" s="208"/>
      <c r="H30" s="211">
        <f t="shared" si="0"/>
        <v>0</v>
      </c>
      <c r="I30" s="208"/>
      <c r="J30" s="91"/>
      <c r="K30" s="92"/>
      <c r="L30" s="104">
        <f t="shared" si="5"/>
        <v>0</v>
      </c>
      <c r="M30" s="91"/>
      <c r="N30" s="92"/>
      <c r="O30" s="246"/>
      <c r="P30" s="91"/>
      <c r="Q30" s="91"/>
      <c r="R30" s="92"/>
      <c r="S30" s="104">
        <f t="shared" si="12"/>
        <v>0</v>
      </c>
      <c r="T30" s="227"/>
      <c r="U30" s="91"/>
      <c r="V30" s="91"/>
      <c r="W30" s="92"/>
      <c r="X30" s="104">
        <f t="shared" si="7"/>
        <v>0</v>
      </c>
      <c r="Y30" s="227"/>
      <c r="Z30" s="129">
        <f t="shared" si="8"/>
        <v>0</v>
      </c>
      <c r="AA30" s="129">
        <f t="shared" si="9"/>
        <v>0</v>
      </c>
      <c r="AB30" s="130">
        <f t="shared" si="10"/>
        <v>0</v>
      </c>
      <c r="AC30" s="104">
        <f t="shared" si="11"/>
        <v>0</v>
      </c>
      <c r="AD30" s="105">
        <f t="shared" si="1"/>
        <v>0</v>
      </c>
      <c r="AE30" s="64" t="str">
        <f t="shared" si="2"/>
        <v/>
      </c>
      <c r="AF30" s="65" t="str">
        <f t="shared" si="3"/>
        <v/>
      </c>
    </row>
    <row r="31" spans="1:32" s="2" customFormat="1" x14ac:dyDescent="0.3">
      <c r="A31" s="8">
        <f t="shared" si="4"/>
        <v>19</v>
      </c>
      <c r="B31" s="11"/>
      <c r="C31" s="208"/>
      <c r="D31" s="208"/>
      <c r="E31" s="208"/>
      <c r="F31" s="208"/>
      <c r="G31" s="208"/>
      <c r="H31" s="211">
        <f t="shared" si="0"/>
        <v>0</v>
      </c>
      <c r="I31" s="208"/>
      <c r="J31" s="91"/>
      <c r="K31" s="92"/>
      <c r="L31" s="104">
        <f t="shared" ref="L31" si="13">SUM(J31:K31)</f>
        <v>0</v>
      </c>
      <c r="M31" s="91"/>
      <c r="N31" s="92"/>
      <c r="O31" s="246"/>
      <c r="P31" s="91"/>
      <c r="Q31" s="91"/>
      <c r="R31" s="92"/>
      <c r="S31" s="104">
        <f t="shared" ref="S31" si="14">SUM(P31:R31)</f>
        <v>0</v>
      </c>
      <c r="T31" s="227"/>
      <c r="U31" s="91"/>
      <c r="V31" s="91"/>
      <c r="W31" s="92"/>
      <c r="X31" s="104">
        <f t="shared" ref="X31" si="15">SUM(U31:W31)</f>
        <v>0</v>
      </c>
      <c r="Y31" s="227"/>
      <c r="Z31" s="129">
        <f t="shared" si="8"/>
        <v>0</v>
      </c>
      <c r="AA31" s="129">
        <f t="shared" si="9"/>
        <v>0</v>
      </c>
      <c r="AB31" s="130">
        <f t="shared" si="10"/>
        <v>0</v>
      </c>
      <c r="AC31" s="104">
        <f t="shared" si="11"/>
        <v>0</v>
      </c>
      <c r="AD31" s="105">
        <f t="shared" si="1"/>
        <v>0</v>
      </c>
      <c r="AE31" s="68" t="str">
        <f t="shared" si="2"/>
        <v/>
      </c>
      <c r="AF31" s="69" t="str">
        <f t="shared" si="3"/>
        <v/>
      </c>
    </row>
    <row r="32" spans="1:32" s="2" customFormat="1" ht="15" thickBot="1" x14ac:dyDescent="0.35">
      <c r="A32" s="8">
        <f t="shared" si="4"/>
        <v>20</v>
      </c>
      <c r="B32" s="12"/>
      <c r="C32" s="212"/>
      <c r="D32" s="212"/>
      <c r="E32" s="212"/>
      <c r="F32" s="212"/>
      <c r="G32" s="212"/>
      <c r="H32" s="225">
        <f t="shared" si="0"/>
        <v>0</v>
      </c>
      <c r="I32" s="212"/>
      <c r="J32" s="106"/>
      <c r="K32" s="107"/>
      <c r="L32" s="104">
        <f t="shared" si="5"/>
        <v>0</v>
      </c>
      <c r="M32" s="106"/>
      <c r="N32" s="107"/>
      <c r="O32" s="248"/>
      <c r="P32" s="106"/>
      <c r="Q32" s="106"/>
      <c r="R32" s="107"/>
      <c r="S32" s="104">
        <f t="shared" si="12"/>
        <v>0</v>
      </c>
      <c r="T32" s="229"/>
      <c r="U32" s="106"/>
      <c r="V32" s="106"/>
      <c r="W32" s="107"/>
      <c r="X32" s="104">
        <f t="shared" si="7"/>
        <v>0</v>
      </c>
      <c r="Y32" s="229"/>
      <c r="Z32" s="135">
        <f t="shared" si="8"/>
        <v>0</v>
      </c>
      <c r="AA32" s="135">
        <f t="shared" si="9"/>
        <v>0</v>
      </c>
      <c r="AB32" s="136">
        <f t="shared" si="10"/>
        <v>0</v>
      </c>
      <c r="AC32" s="104">
        <f t="shared" si="11"/>
        <v>0</v>
      </c>
      <c r="AD32" s="105">
        <f t="shared" si="1"/>
        <v>0</v>
      </c>
      <c r="AE32" s="72" t="str">
        <f t="shared" si="2"/>
        <v/>
      </c>
      <c r="AF32" s="73" t="str">
        <f t="shared" si="3"/>
        <v/>
      </c>
    </row>
    <row r="33" spans="1:32" s="2" customFormat="1" ht="15.6" thickTop="1" thickBot="1" x14ac:dyDescent="0.35">
      <c r="A33" s="7"/>
      <c r="B33" s="3" t="s">
        <v>68</v>
      </c>
      <c r="C33" s="214">
        <f>SUM(C13:C32)</f>
        <v>0</v>
      </c>
      <c r="D33" s="214">
        <f t="shared" ref="D33:Y33" si="16">SUM(D13:D32)</f>
        <v>0</v>
      </c>
      <c r="E33" s="214">
        <f t="shared" si="16"/>
        <v>0</v>
      </c>
      <c r="F33" s="214">
        <f t="shared" si="16"/>
        <v>0</v>
      </c>
      <c r="G33" s="214">
        <f t="shared" si="16"/>
        <v>0</v>
      </c>
      <c r="H33" s="214">
        <f t="shared" si="16"/>
        <v>0</v>
      </c>
      <c r="I33" s="214">
        <f t="shared" si="16"/>
        <v>0</v>
      </c>
      <c r="J33" s="98">
        <f t="shared" si="16"/>
        <v>0</v>
      </c>
      <c r="K33" s="98">
        <f t="shared" si="16"/>
        <v>0</v>
      </c>
      <c r="L33" s="99">
        <f t="shared" si="16"/>
        <v>0</v>
      </c>
      <c r="M33" s="98">
        <f t="shared" si="16"/>
        <v>0</v>
      </c>
      <c r="N33" s="98">
        <f t="shared" si="16"/>
        <v>0</v>
      </c>
      <c r="O33" s="249">
        <f t="shared" si="16"/>
        <v>0</v>
      </c>
      <c r="P33" s="97">
        <f t="shared" si="16"/>
        <v>0</v>
      </c>
      <c r="Q33" s="98">
        <f t="shared" si="16"/>
        <v>0</v>
      </c>
      <c r="R33" s="98">
        <f t="shared" si="16"/>
        <v>0</v>
      </c>
      <c r="S33" s="99">
        <f t="shared" si="16"/>
        <v>0</v>
      </c>
      <c r="T33" s="214">
        <f t="shared" si="16"/>
        <v>0</v>
      </c>
      <c r="U33" s="97">
        <f t="shared" si="16"/>
        <v>0</v>
      </c>
      <c r="V33" s="97">
        <f t="shared" si="16"/>
        <v>0</v>
      </c>
      <c r="W33" s="98">
        <f t="shared" si="16"/>
        <v>0</v>
      </c>
      <c r="X33" s="99">
        <f t="shared" si="16"/>
        <v>0</v>
      </c>
      <c r="Y33" s="214">
        <f t="shared" si="16"/>
        <v>0</v>
      </c>
      <c r="Z33" s="97">
        <f t="shared" ref="Z33:AD33" si="17">SUM(Z13:Z32)</f>
        <v>0</v>
      </c>
      <c r="AA33" s="97">
        <f t="shared" si="17"/>
        <v>0</v>
      </c>
      <c r="AB33" s="98">
        <f t="shared" si="17"/>
        <v>0</v>
      </c>
      <c r="AC33" s="99">
        <f t="shared" si="17"/>
        <v>0</v>
      </c>
      <c r="AD33" s="99">
        <f t="shared" si="17"/>
        <v>0</v>
      </c>
      <c r="AE33" s="70" t="str">
        <f t="shared" si="2"/>
        <v/>
      </c>
      <c r="AF33" s="71" t="str">
        <f t="shared" si="3"/>
        <v/>
      </c>
    </row>
    <row r="34" spans="1:32" ht="15" thickTop="1" x14ac:dyDescent="0.3"/>
    <row r="35" spans="1:32" ht="18" x14ac:dyDescent="0.35">
      <c r="B35" s="332" t="s">
        <v>187</v>
      </c>
    </row>
  </sheetData>
  <sheetProtection algorithmName="SHA-512" hashValue="54akbXCEJDUt5Lde4x5nEt0C35rOWcAaq9Nt/pF2U5w/rQQa3vTYcWysJiMtxJmztE+FUzMbySVI10FH0KvFhg==" saltValue="UasFnaqDX86z0+ldbbQ61A==" spinCount="100000" sheet="1" objects="1" scenarios="1"/>
  <pageMargins left="0.59055118110236227" right="0.59055118110236227" top="0.47244094488188981" bottom="0.55118110236220474" header="0.31496062992125984" footer="0.31496062992125984"/>
  <pageSetup paperSize="5" scale="80" fitToWidth="0" fitToHeight="0" orientation="landscape" r:id="rId1"/>
  <headerFooter>
    <oddFooter xml:space="preserve">&amp;C&amp;P / &amp;N&amp;R&amp;D &amp;T 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E4CD-AA1E-4F73-AC12-3BB6EAEB2B8B}">
  <sheetPr>
    <pageSetUpPr fitToPage="1"/>
  </sheetPr>
  <dimension ref="B1:W53"/>
  <sheetViews>
    <sheetView showGridLines="0" zoomScale="80" zoomScaleNormal="80" zoomScaleSheetLayoutView="70" workbookViewId="0">
      <pane xSplit="2" ySplit="10" topLeftCell="C11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11.44140625" defaultRowHeight="14.4" x14ac:dyDescent="0.3"/>
  <cols>
    <col min="1" max="1" width="4" customWidth="1"/>
    <col min="2" max="2" width="29.33203125" customWidth="1"/>
    <col min="3" max="3" width="14.88671875" customWidth="1"/>
    <col min="4" max="4" width="17.88671875" bestFit="1" customWidth="1"/>
    <col min="5" max="5" width="14.88671875" customWidth="1"/>
    <col min="6" max="6" width="17.88671875" bestFit="1" customWidth="1"/>
    <col min="7" max="7" width="14.88671875" customWidth="1"/>
    <col min="8" max="8" width="17.88671875" bestFit="1" customWidth="1"/>
    <col min="9" max="9" width="14.88671875" customWidth="1"/>
    <col min="10" max="10" width="17.88671875" bestFit="1" customWidth="1"/>
    <col min="11" max="11" width="14.88671875" customWidth="1"/>
    <col min="12" max="12" width="17.88671875" bestFit="1" customWidth="1"/>
    <col min="13" max="13" width="14.88671875" customWidth="1"/>
    <col min="14" max="14" width="17.88671875" bestFit="1" customWidth="1"/>
    <col min="15" max="15" width="14.88671875" customWidth="1"/>
    <col min="16" max="16" width="17.88671875" bestFit="1" customWidth="1"/>
    <col min="17" max="17" width="14.88671875" customWidth="1"/>
    <col min="18" max="18" width="17.88671875" bestFit="1" customWidth="1"/>
    <col min="19" max="19" width="14.88671875" customWidth="1"/>
    <col min="20" max="20" width="17.88671875" bestFit="1" customWidth="1"/>
    <col min="21" max="21" width="12.5546875" customWidth="1"/>
    <col min="23" max="23" width="21" customWidth="1"/>
  </cols>
  <sheetData>
    <row r="1" spans="2:23" s="276" customFormat="1" ht="18" x14ac:dyDescent="0.3">
      <c r="B1" s="303" t="s">
        <v>0</v>
      </c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75"/>
      <c r="V1" s="275"/>
    </row>
    <row r="2" spans="2:23" s="276" customFormat="1" ht="15.6" x14ac:dyDescent="0.3">
      <c r="B2" s="306" t="s">
        <v>1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75"/>
      <c r="V2" s="275"/>
    </row>
    <row r="3" spans="2:23" s="276" customFormat="1" ht="15.6" x14ac:dyDescent="0.3">
      <c r="B3" s="310" t="s">
        <v>189</v>
      </c>
      <c r="D3" s="268"/>
      <c r="E3" s="268"/>
      <c r="F3" s="268"/>
      <c r="G3" s="268"/>
      <c r="H3" s="268"/>
      <c r="I3" s="268"/>
      <c r="J3" s="269"/>
      <c r="K3" s="268"/>
      <c r="L3" s="268"/>
      <c r="M3" s="268"/>
      <c r="N3" s="269"/>
      <c r="O3" s="268"/>
      <c r="P3" s="268"/>
      <c r="Q3" s="268"/>
      <c r="R3" s="269"/>
      <c r="S3" s="268"/>
      <c r="T3" s="269"/>
      <c r="U3" s="277"/>
      <c r="V3" s="277"/>
    </row>
    <row r="4" spans="2:23" ht="15.6" x14ac:dyDescent="0.3">
      <c r="B4" s="309" t="str">
        <f>+Local!B4</f>
        <v>AL 31 DE ENERO DE 2026</v>
      </c>
      <c r="C4" s="276"/>
      <c r="U4" s="272"/>
      <c r="V4" s="272"/>
    </row>
    <row r="5" spans="2:23" ht="18" x14ac:dyDescent="0.35">
      <c r="B5" s="334" t="s">
        <v>4</v>
      </c>
      <c r="C5" s="278" t="str">
        <f>+Local!C6</f>
        <v>Nombre de la Compañía</v>
      </c>
      <c r="D5" s="279"/>
      <c r="E5" s="280"/>
      <c r="F5" s="280"/>
      <c r="G5" s="280"/>
      <c r="H5" s="280"/>
      <c r="K5" s="280"/>
      <c r="L5" s="280"/>
      <c r="O5" s="280"/>
      <c r="P5" s="280"/>
      <c r="U5" s="2"/>
      <c r="V5" s="2"/>
    </row>
    <row r="6" spans="2:23" ht="18" x14ac:dyDescent="0.35">
      <c r="B6" s="334" t="s">
        <v>5</v>
      </c>
      <c r="C6" s="278" t="str">
        <f>+Local!C7</f>
        <v>XXXX-XXXX-XXXX</v>
      </c>
      <c r="D6" s="279"/>
      <c r="E6" s="280"/>
      <c r="F6" s="280"/>
      <c r="G6" s="280"/>
      <c r="H6" s="280"/>
      <c r="K6" s="280"/>
      <c r="L6" s="280"/>
      <c r="O6" s="280"/>
      <c r="P6" s="280"/>
      <c r="U6" s="2"/>
      <c r="V6" s="2"/>
    </row>
    <row r="7" spans="2:23" ht="15.6" x14ac:dyDescent="0.3">
      <c r="B7" s="334" t="s">
        <v>167</v>
      </c>
      <c r="C7" s="281">
        <f>+Local!C8</f>
        <v>46053</v>
      </c>
      <c r="U7" s="2"/>
      <c r="V7" s="2"/>
    </row>
    <row r="8" spans="2:23" s="143" customFormat="1" ht="16.5" customHeight="1" x14ac:dyDescent="0.3">
      <c r="B8" s="384" t="s">
        <v>91</v>
      </c>
      <c r="C8" s="144" t="s">
        <v>92</v>
      </c>
      <c r="D8" s="145"/>
      <c r="E8" s="144"/>
      <c r="F8" s="145"/>
      <c r="G8" s="146" t="s">
        <v>93</v>
      </c>
      <c r="H8" s="147"/>
      <c r="I8" s="146"/>
      <c r="J8" s="148"/>
      <c r="K8" s="144" t="s">
        <v>94</v>
      </c>
      <c r="L8" s="145"/>
      <c r="M8" s="144"/>
      <c r="N8" s="149"/>
      <c r="O8" s="150" t="s">
        <v>95</v>
      </c>
      <c r="P8" s="151"/>
      <c r="Q8" s="150"/>
      <c r="R8" s="152"/>
      <c r="S8" s="397" t="s">
        <v>96</v>
      </c>
      <c r="T8" s="398"/>
      <c r="U8" s="391" t="s">
        <v>21</v>
      </c>
      <c r="V8" s="392"/>
      <c r="W8" s="393"/>
    </row>
    <row r="9" spans="2:23" s="143" customFormat="1" ht="16.5" customHeight="1" x14ac:dyDescent="0.3">
      <c r="B9" s="385"/>
      <c r="C9" s="153" t="s">
        <v>97</v>
      </c>
      <c r="D9" s="154"/>
      <c r="E9" s="153" t="s">
        <v>98</v>
      </c>
      <c r="F9" s="154"/>
      <c r="G9" s="155" t="s">
        <v>97</v>
      </c>
      <c r="H9" s="156"/>
      <c r="I9" s="155" t="s">
        <v>98</v>
      </c>
      <c r="J9" s="156"/>
      <c r="K9" s="153" t="s">
        <v>97</v>
      </c>
      <c r="L9" s="154"/>
      <c r="M9" s="153" t="s">
        <v>98</v>
      </c>
      <c r="N9" s="154"/>
      <c r="O9" s="157" t="s">
        <v>97</v>
      </c>
      <c r="P9" s="158"/>
      <c r="Q9" s="157" t="s">
        <v>98</v>
      </c>
      <c r="R9" s="158"/>
      <c r="S9" s="399"/>
      <c r="T9" s="400"/>
      <c r="U9" s="394"/>
      <c r="V9" s="395"/>
      <c r="W9" s="396"/>
    </row>
    <row r="10" spans="2:23" s="143" customFormat="1" ht="16.5" customHeight="1" x14ac:dyDescent="0.3">
      <c r="B10" s="386"/>
      <c r="C10" s="159" t="s">
        <v>99</v>
      </c>
      <c r="D10" s="160" t="s">
        <v>100</v>
      </c>
      <c r="E10" s="159" t="s">
        <v>99</v>
      </c>
      <c r="F10" s="160" t="s">
        <v>100</v>
      </c>
      <c r="G10" s="161" t="s">
        <v>99</v>
      </c>
      <c r="H10" s="162" t="s">
        <v>100</v>
      </c>
      <c r="I10" s="161" t="s">
        <v>99</v>
      </c>
      <c r="J10" s="162" t="s">
        <v>100</v>
      </c>
      <c r="K10" s="159" t="s">
        <v>99</v>
      </c>
      <c r="L10" s="160" t="s">
        <v>100</v>
      </c>
      <c r="M10" s="159" t="s">
        <v>99</v>
      </c>
      <c r="N10" s="160" t="s">
        <v>100</v>
      </c>
      <c r="O10" s="163" t="s">
        <v>99</v>
      </c>
      <c r="P10" s="164" t="s">
        <v>100</v>
      </c>
      <c r="Q10" s="163" t="s">
        <v>99</v>
      </c>
      <c r="R10" s="164" t="s">
        <v>100</v>
      </c>
      <c r="S10" s="165" t="s">
        <v>99</v>
      </c>
      <c r="T10" s="166" t="s">
        <v>100</v>
      </c>
      <c r="U10" s="394"/>
      <c r="V10" s="395"/>
      <c r="W10" s="396"/>
    </row>
    <row r="11" spans="2:23" s="143" customFormat="1" ht="28.5" customHeight="1" x14ac:dyDescent="0.3">
      <c r="B11" s="167" t="s">
        <v>101</v>
      </c>
      <c r="C11" s="168"/>
      <c r="D11" s="169"/>
      <c r="E11" s="168"/>
      <c r="F11" s="169"/>
      <c r="G11" s="168"/>
      <c r="H11" s="169"/>
      <c r="I11" s="168"/>
      <c r="J11" s="169"/>
      <c r="K11" s="168"/>
      <c r="L11" s="169"/>
      <c r="M11" s="168"/>
      <c r="N11" s="169"/>
      <c r="O11" s="217">
        <f>SUM(C11,G11,K11)</f>
        <v>0</v>
      </c>
      <c r="P11" s="170">
        <f>SUM(D11,H11,L11)</f>
        <v>0</v>
      </c>
      <c r="Q11" s="217">
        <f>SUM(E11,I11,M11)</f>
        <v>0</v>
      </c>
      <c r="R11" s="170">
        <f>SUM(F11,J11,N11)</f>
        <v>0</v>
      </c>
      <c r="S11" s="217">
        <f>+O11+Q11</f>
        <v>0</v>
      </c>
      <c r="T11" s="170">
        <f>+P11+R11</f>
        <v>0</v>
      </c>
      <c r="U11" s="295" t="str">
        <f>IF(S11&lt;&gt;(Total!D44+Total!E44),"Total de Pólizas "&amp;(Total!D44+Total!E44)&amp;" no coincide","")</f>
        <v/>
      </c>
      <c r="W11" s="296"/>
    </row>
    <row r="12" spans="2:23" s="143" customFormat="1" ht="27.75" customHeight="1" x14ac:dyDescent="0.3">
      <c r="B12" s="171" t="s">
        <v>102</v>
      </c>
      <c r="C12" s="168"/>
      <c r="D12" s="172"/>
      <c r="E12" s="168"/>
      <c r="F12" s="172"/>
      <c r="G12" s="168"/>
      <c r="H12" s="172"/>
      <c r="I12" s="168"/>
      <c r="J12" s="172"/>
      <c r="K12" s="168"/>
      <c r="L12" s="172"/>
      <c r="M12" s="168"/>
      <c r="N12" s="172"/>
      <c r="O12" s="217">
        <f>SUM(C12,G12,K12)</f>
        <v>0</v>
      </c>
      <c r="P12" s="173"/>
      <c r="Q12" s="217">
        <f>SUM(E12,I12,M12)</f>
        <v>0</v>
      </c>
      <c r="R12" s="173"/>
      <c r="S12" s="217">
        <f>+O12+Q12</f>
        <v>0</v>
      </c>
      <c r="T12" s="173"/>
      <c r="U12" s="295" t="str">
        <f>IF(T11&lt;&gt;Total!J44,"Total de Primas " &amp;Total!J44 &amp; " no coincide","")</f>
        <v/>
      </c>
      <c r="W12" s="296"/>
    </row>
    <row r="13" spans="2:23" s="143" customFormat="1" ht="28.5" customHeight="1" x14ac:dyDescent="0.3">
      <c r="B13" s="174" t="s">
        <v>103</v>
      </c>
      <c r="C13" s="175"/>
      <c r="D13" s="169"/>
      <c r="E13" s="175"/>
      <c r="F13" s="169"/>
      <c r="G13" s="175"/>
      <c r="H13" s="169"/>
      <c r="I13" s="175"/>
      <c r="J13" s="169"/>
      <c r="K13" s="175"/>
      <c r="L13" s="169"/>
      <c r="M13" s="175"/>
      <c r="N13" s="169"/>
      <c r="O13" s="221"/>
      <c r="P13" s="170">
        <f>SUM(D13,H13,L13)</f>
        <v>0</v>
      </c>
      <c r="Q13" s="221"/>
      <c r="R13" s="170">
        <f>SUM(F13,J13,N13)</f>
        <v>0</v>
      </c>
      <c r="S13" s="221"/>
      <c r="T13" s="170">
        <f>+P13+R13</f>
        <v>0</v>
      </c>
      <c r="U13" s="297">
        <f>IF(S12&gt;0,+T13/S12,0)</f>
        <v>0</v>
      </c>
      <c r="V13" s="298" t="s">
        <v>104</v>
      </c>
      <c r="W13" s="296"/>
    </row>
    <row r="14" spans="2:23" s="143" customFormat="1" ht="16.5" customHeight="1" x14ac:dyDescent="0.3">
      <c r="B14" s="384" t="s">
        <v>105</v>
      </c>
      <c r="C14" s="144" t="s">
        <v>92</v>
      </c>
      <c r="D14" s="145"/>
      <c r="E14" s="144"/>
      <c r="F14" s="145"/>
      <c r="G14" s="146" t="s">
        <v>93</v>
      </c>
      <c r="H14" s="147"/>
      <c r="I14" s="146"/>
      <c r="J14" s="148"/>
      <c r="K14" s="144" t="s">
        <v>94</v>
      </c>
      <c r="L14" s="145"/>
      <c r="M14" s="144"/>
      <c r="N14" s="149"/>
      <c r="O14" s="150" t="s">
        <v>95</v>
      </c>
      <c r="P14" s="151"/>
      <c r="Q14" s="150"/>
      <c r="R14" s="152"/>
      <c r="S14" s="397" t="s">
        <v>96</v>
      </c>
      <c r="T14" s="398"/>
      <c r="U14" s="299"/>
      <c r="W14" s="296"/>
    </row>
    <row r="15" spans="2:23" s="143" customFormat="1" ht="16.5" customHeight="1" x14ac:dyDescent="0.3">
      <c r="B15" s="385"/>
      <c r="C15" s="153" t="s">
        <v>97</v>
      </c>
      <c r="D15" s="154"/>
      <c r="E15" s="153" t="s">
        <v>98</v>
      </c>
      <c r="F15" s="154"/>
      <c r="G15" s="155" t="s">
        <v>97</v>
      </c>
      <c r="H15" s="156"/>
      <c r="I15" s="155" t="s">
        <v>98</v>
      </c>
      <c r="J15" s="156"/>
      <c r="K15" s="153" t="s">
        <v>97</v>
      </c>
      <c r="L15" s="154"/>
      <c r="M15" s="153" t="s">
        <v>98</v>
      </c>
      <c r="N15" s="154"/>
      <c r="O15" s="157" t="s">
        <v>97</v>
      </c>
      <c r="P15" s="158"/>
      <c r="Q15" s="157" t="s">
        <v>98</v>
      </c>
      <c r="R15" s="158"/>
      <c r="S15" s="399"/>
      <c r="T15" s="400"/>
      <c r="U15" s="299"/>
      <c r="W15" s="296"/>
    </row>
    <row r="16" spans="2:23" s="143" customFormat="1" ht="16.5" customHeight="1" x14ac:dyDescent="0.3">
      <c r="B16" s="386"/>
      <c r="C16" s="159" t="s">
        <v>99</v>
      </c>
      <c r="D16" s="160" t="s">
        <v>100</v>
      </c>
      <c r="E16" s="159" t="s">
        <v>99</v>
      </c>
      <c r="F16" s="160" t="s">
        <v>100</v>
      </c>
      <c r="G16" s="161" t="s">
        <v>99</v>
      </c>
      <c r="H16" s="162" t="s">
        <v>100</v>
      </c>
      <c r="I16" s="161" t="s">
        <v>99</v>
      </c>
      <c r="J16" s="162" t="s">
        <v>100</v>
      </c>
      <c r="K16" s="159" t="s">
        <v>99</v>
      </c>
      <c r="L16" s="160" t="s">
        <v>100</v>
      </c>
      <c r="M16" s="159" t="s">
        <v>99</v>
      </c>
      <c r="N16" s="160" t="s">
        <v>100</v>
      </c>
      <c r="O16" s="163" t="s">
        <v>99</v>
      </c>
      <c r="P16" s="164" t="s">
        <v>100</v>
      </c>
      <c r="Q16" s="163" t="s">
        <v>99</v>
      </c>
      <c r="R16" s="164" t="s">
        <v>100</v>
      </c>
      <c r="S16" s="165" t="s">
        <v>99</v>
      </c>
      <c r="T16" s="166" t="s">
        <v>100</v>
      </c>
      <c r="U16" s="299"/>
      <c r="W16" s="296"/>
    </row>
    <row r="17" spans="2:23" s="143" customFormat="1" ht="28.5" customHeight="1" x14ac:dyDescent="0.3">
      <c r="B17" s="167" t="s">
        <v>101</v>
      </c>
      <c r="C17" s="168"/>
      <c r="D17" s="169"/>
      <c r="E17" s="168"/>
      <c r="F17" s="169"/>
      <c r="G17" s="168"/>
      <c r="H17" s="169"/>
      <c r="I17" s="168"/>
      <c r="J17" s="169"/>
      <c r="K17" s="168"/>
      <c r="L17" s="169"/>
      <c r="M17" s="168"/>
      <c r="N17" s="169"/>
      <c r="O17" s="217">
        <f>SUM(C17,G17,K17)</f>
        <v>0</v>
      </c>
      <c r="P17" s="170">
        <f>SUM(D17,H17,L17)</f>
        <v>0</v>
      </c>
      <c r="Q17" s="217">
        <f>SUM(E17,I17,M17)</f>
        <v>0</v>
      </c>
      <c r="R17" s="170">
        <f>SUM(F17,J17,N17)</f>
        <v>0</v>
      </c>
      <c r="S17" s="217">
        <f>+O17+Q17</f>
        <v>0</v>
      </c>
      <c r="T17" s="170">
        <f>+P17+R17</f>
        <v>0</v>
      </c>
      <c r="U17" s="295" t="str">
        <f>IF(S17&lt;&gt;Total!$H$44,"Total de Pólizas " &amp;Total!$H$44&amp; " no coincide","")</f>
        <v/>
      </c>
      <c r="W17" s="296"/>
    </row>
    <row r="18" spans="2:23" s="143" customFormat="1" ht="27.75" customHeight="1" x14ac:dyDescent="0.3">
      <c r="B18" s="171" t="s">
        <v>102</v>
      </c>
      <c r="C18" s="168"/>
      <c r="D18" s="172"/>
      <c r="E18" s="168"/>
      <c r="F18" s="172"/>
      <c r="G18" s="168"/>
      <c r="H18" s="172"/>
      <c r="I18" s="168"/>
      <c r="J18" s="172"/>
      <c r="K18" s="168"/>
      <c r="L18" s="172"/>
      <c r="M18" s="168"/>
      <c r="N18" s="172"/>
      <c r="O18" s="217">
        <f>SUM(C18,G18,K18)</f>
        <v>0</v>
      </c>
      <c r="P18" s="173"/>
      <c r="Q18" s="217">
        <f>SUM(E18,I18,M18)</f>
        <v>0</v>
      </c>
      <c r="R18" s="173"/>
      <c r="S18" s="217">
        <f>+O18+Q18</f>
        <v>0</v>
      </c>
      <c r="T18" s="173"/>
      <c r="U18" s="295" t="str">
        <f>IF(S18&lt;&gt;Total!$I$44,"No de Asegurados " &amp;Total!$I$44&amp; " no coincide","")</f>
        <v/>
      </c>
      <c r="W18" s="296"/>
    </row>
    <row r="19" spans="2:23" s="143" customFormat="1" ht="28.5" customHeight="1" x14ac:dyDescent="0.3">
      <c r="B19" s="174" t="s">
        <v>103</v>
      </c>
      <c r="C19" s="175"/>
      <c r="D19" s="169"/>
      <c r="E19" s="175"/>
      <c r="F19" s="169"/>
      <c r="G19" s="175"/>
      <c r="H19" s="169"/>
      <c r="I19" s="175"/>
      <c r="J19" s="169"/>
      <c r="K19" s="175"/>
      <c r="L19" s="169"/>
      <c r="M19" s="175"/>
      <c r="N19" s="169"/>
      <c r="O19" s="221"/>
      <c r="P19" s="170">
        <f>SUM(D19,H19,L19)</f>
        <v>0</v>
      </c>
      <c r="Q19" s="221"/>
      <c r="R19" s="170">
        <f>SUM(F19,J19,N19)</f>
        <v>0</v>
      </c>
      <c r="S19" s="221"/>
      <c r="T19" s="170">
        <f>+P19+R19</f>
        <v>0</v>
      </c>
      <c r="U19" s="297">
        <f>IF(S18&gt;0,+T19/S18,0)</f>
        <v>0</v>
      </c>
      <c r="V19" s="298" t="s">
        <v>104</v>
      </c>
      <c r="W19" s="296"/>
    </row>
    <row r="20" spans="2:23" s="143" customFormat="1" x14ac:dyDescent="0.3">
      <c r="B20" s="384" t="s">
        <v>106</v>
      </c>
      <c r="C20" s="176" t="s">
        <v>107</v>
      </c>
      <c r="D20" s="177"/>
      <c r="E20" s="178"/>
      <c r="F20" s="177"/>
      <c r="G20" s="179" t="s">
        <v>108</v>
      </c>
      <c r="H20" s="180"/>
      <c r="I20" s="181"/>
      <c r="J20" s="180"/>
      <c r="K20" s="144" t="s">
        <v>94</v>
      </c>
      <c r="L20" s="145"/>
      <c r="M20" s="144"/>
      <c r="N20" s="149"/>
      <c r="O20" s="182" t="s">
        <v>109</v>
      </c>
      <c r="P20" s="183"/>
      <c r="Q20" s="182"/>
      <c r="R20" s="183"/>
      <c r="S20" s="387" t="s">
        <v>110</v>
      </c>
      <c r="T20" s="388"/>
      <c r="U20" s="299"/>
      <c r="W20" s="296"/>
    </row>
    <row r="21" spans="2:23" s="143" customFormat="1" ht="16.5" customHeight="1" x14ac:dyDescent="0.3">
      <c r="B21" s="385"/>
      <c r="C21" s="153" t="s">
        <v>97</v>
      </c>
      <c r="D21" s="154"/>
      <c r="E21" s="153" t="s">
        <v>98</v>
      </c>
      <c r="F21" s="154"/>
      <c r="G21" s="155" t="s">
        <v>97</v>
      </c>
      <c r="H21" s="156"/>
      <c r="I21" s="155" t="s">
        <v>98</v>
      </c>
      <c r="J21" s="156"/>
      <c r="K21" s="153" t="s">
        <v>97</v>
      </c>
      <c r="L21" s="154"/>
      <c r="M21" s="153" t="s">
        <v>98</v>
      </c>
      <c r="N21" s="154"/>
      <c r="O21" s="157" t="s">
        <v>97</v>
      </c>
      <c r="P21" s="158"/>
      <c r="Q21" s="157" t="s">
        <v>98</v>
      </c>
      <c r="R21" s="158"/>
      <c r="S21" s="389"/>
      <c r="T21" s="390"/>
      <c r="U21" s="299"/>
      <c r="W21" s="296"/>
    </row>
    <row r="22" spans="2:23" s="143" customFormat="1" ht="16.5" customHeight="1" x14ac:dyDescent="0.3">
      <c r="B22" s="386"/>
      <c r="C22" s="159" t="s">
        <v>111</v>
      </c>
      <c r="D22" s="160" t="s">
        <v>100</v>
      </c>
      <c r="E22" s="159" t="s">
        <v>111</v>
      </c>
      <c r="F22" s="160" t="s">
        <v>100</v>
      </c>
      <c r="G22" s="161" t="s">
        <v>111</v>
      </c>
      <c r="H22" s="162" t="s">
        <v>100</v>
      </c>
      <c r="I22" s="161" t="s">
        <v>111</v>
      </c>
      <c r="J22" s="162" t="s">
        <v>100</v>
      </c>
      <c r="K22" s="159" t="s">
        <v>111</v>
      </c>
      <c r="L22" s="160" t="s">
        <v>100</v>
      </c>
      <c r="M22" s="159" t="s">
        <v>111</v>
      </c>
      <c r="N22" s="160" t="s">
        <v>100</v>
      </c>
      <c r="O22" s="163" t="s">
        <v>111</v>
      </c>
      <c r="P22" s="164" t="s">
        <v>100</v>
      </c>
      <c r="Q22" s="163" t="s">
        <v>111</v>
      </c>
      <c r="R22" s="164" t="s">
        <v>100</v>
      </c>
      <c r="S22" s="165" t="s">
        <v>111</v>
      </c>
      <c r="T22" s="166" t="s">
        <v>100</v>
      </c>
      <c r="U22" s="299"/>
      <c r="W22" s="296"/>
    </row>
    <row r="23" spans="2:23" s="143" customFormat="1" ht="28.5" customHeight="1" x14ac:dyDescent="0.3">
      <c r="B23" s="184" t="s">
        <v>112</v>
      </c>
      <c r="C23" s="215">
        <f t="shared" ref="C23:S23" si="0">C24++C30+C31+C36+C41</f>
        <v>0</v>
      </c>
      <c r="D23" s="186">
        <f t="shared" si="0"/>
        <v>0</v>
      </c>
      <c r="E23" s="185">
        <f t="shared" si="0"/>
        <v>0</v>
      </c>
      <c r="F23" s="186">
        <f t="shared" si="0"/>
        <v>0</v>
      </c>
      <c r="G23" s="215">
        <f t="shared" si="0"/>
        <v>0</v>
      </c>
      <c r="H23" s="186">
        <f t="shared" si="0"/>
        <v>0</v>
      </c>
      <c r="I23" s="215">
        <f t="shared" si="0"/>
        <v>0</v>
      </c>
      <c r="J23" s="186">
        <f t="shared" si="0"/>
        <v>0</v>
      </c>
      <c r="K23" s="215">
        <f t="shared" si="0"/>
        <v>0</v>
      </c>
      <c r="L23" s="186">
        <f t="shared" si="0"/>
        <v>0</v>
      </c>
      <c r="M23" s="215">
        <f t="shared" si="0"/>
        <v>0</v>
      </c>
      <c r="N23" s="186">
        <f t="shared" si="0"/>
        <v>0</v>
      </c>
      <c r="O23" s="215">
        <f t="shared" si="0"/>
        <v>0</v>
      </c>
      <c r="P23" s="186">
        <f t="shared" si="0"/>
        <v>0</v>
      </c>
      <c r="Q23" s="215">
        <f t="shared" si="0"/>
        <v>0</v>
      </c>
      <c r="R23" s="186">
        <f t="shared" si="0"/>
        <v>0</v>
      </c>
      <c r="S23" s="215">
        <f t="shared" si="0"/>
        <v>0</v>
      </c>
      <c r="T23" s="186">
        <f>T24++T30+T31+T36+T41</f>
        <v>0</v>
      </c>
      <c r="U23" s="295" t="str">
        <f>IF($S$23&lt;&gt;Total!$O$44,"Total de Casos Cerrados " &amp;Total!$O$44 &amp; " no coincide","")</f>
        <v/>
      </c>
      <c r="W23" s="296"/>
    </row>
    <row r="24" spans="2:23" s="143" customFormat="1" ht="19.5" customHeight="1" x14ac:dyDescent="0.3">
      <c r="B24" s="187" t="s">
        <v>113</v>
      </c>
      <c r="C24" s="216">
        <f t="shared" ref="C24:T24" si="1">SUM(C25:C29)</f>
        <v>0</v>
      </c>
      <c r="D24" s="189">
        <f t="shared" si="1"/>
        <v>0</v>
      </c>
      <c r="E24" s="188">
        <f t="shared" si="1"/>
        <v>0</v>
      </c>
      <c r="F24" s="189">
        <f t="shared" si="1"/>
        <v>0</v>
      </c>
      <c r="G24" s="216">
        <f t="shared" si="1"/>
        <v>0</v>
      </c>
      <c r="H24" s="189">
        <f t="shared" si="1"/>
        <v>0</v>
      </c>
      <c r="I24" s="216">
        <f t="shared" si="1"/>
        <v>0</v>
      </c>
      <c r="J24" s="189">
        <f t="shared" si="1"/>
        <v>0</v>
      </c>
      <c r="K24" s="216">
        <f t="shared" si="1"/>
        <v>0</v>
      </c>
      <c r="L24" s="189">
        <f t="shared" si="1"/>
        <v>0</v>
      </c>
      <c r="M24" s="216">
        <f t="shared" si="1"/>
        <v>0</v>
      </c>
      <c r="N24" s="189">
        <f t="shared" si="1"/>
        <v>0</v>
      </c>
      <c r="O24" s="216">
        <f t="shared" si="1"/>
        <v>0</v>
      </c>
      <c r="P24" s="189">
        <f t="shared" si="1"/>
        <v>0</v>
      </c>
      <c r="Q24" s="216">
        <f t="shared" si="1"/>
        <v>0</v>
      </c>
      <c r="R24" s="189">
        <f t="shared" si="1"/>
        <v>0</v>
      </c>
      <c r="S24" s="216">
        <f t="shared" si="1"/>
        <v>0</v>
      </c>
      <c r="T24" s="189">
        <f t="shared" si="1"/>
        <v>0</v>
      </c>
      <c r="U24" s="295" t="str">
        <f>IF($T$23&lt;&gt;Total!$P$44,"Total de Siniestros Pagados " &amp;Total!$P$44 &amp; " no coincide","")</f>
        <v/>
      </c>
      <c r="W24" s="296"/>
    </row>
    <row r="25" spans="2:23" s="143" customFormat="1" ht="19.5" customHeight="1" x14ac:dyDescent="0.3">
      <c r="B25" s="190" t="s">
        <v>114</v>
      </c>
      <c r="C25" s="222"/>
      <c r="D25" s="169"/>
      <c r="E25" s="191"/>
      <c r="F25" s="169"/>
      <c r="G25" s="222"/>
      <c r="H25" s="169"/>
      <c r="I25" s="222"/>
      <c r="J25" s="169"/>
      <c r="K25" s="222"/>
      <c r="L25" s="169"/>
      <c r="M25" s="222"/>
      <c r="N25" s="169"/>
      <c r="O25" s="217">
        <f t="shared" ref="O25:O39" si="2">SUM(C25,G25,K25)</f>
        <v>0</v>
      </c>
      <c r="P25" s="170">
        <f t="shared" ref="P25:P39" si="3">SUM(D25,H25,L25)</f>
        <v>0</v>
      </c>
      <c r="Q25" s="217">
        <f t="shared" ref="Q25:Q39" si="4">SUM(E25,I25,M25)</f>
        <v>0</v>
      </c>
      <c r="R25" s="170">
        <f t="shared" ref="R25:R39" si="5">SUM(F25,J25,N25)</f>
        <v>0</v>
      </c>
      <c r="S25" s="217">
        <f t="shared" ref="S25:S39" si="6">+O25+Q25</f>
        <v>0</v>
      </c>
      <c r="T25" s="170">
        <f t="shared" ref="T25:T39" si="7">+P25+R25</f>
        <v>0</v>
      </c>
      <c r="U25" s="299"/>
      <c r="W25" s="296"/>
    </row>
    <row r="26" spans="2:23" s="143" customFormat="1" ht="19.5" customHeight="1" x14ac:dyDescent="0.3">
      <c r="B26" s="190" t="s">
        <v>115</v>
      </c>
      <c r="C26" s="222"/>
      <c r="D26" s="169"/>
      <c r="E26" s="191"/>
      <c r="F26" s="169"/>
      <c r="G26" s="223"/>
      <c r="H26" s="192"/>
      <c r="I26" s="223"/>
      <c r="J26" s="192"/>
      <c r="K26" s="223"/>
      <c r="L26" s="192"/>
      <c r="M26" s="223"/>
      <c r="N26" s="192"/>
      <c r="O26" s="217">
        <f t="shared" si="2"/>
        <v>0</v>
      </c>
      <c r="P26" s="170">
        <f t="shared" si="3"/>
        <v>0</v>
      </c>
      <c r="Q26" s="217">
        <f t="shared" si="4"/>
        <v>0</v>
      </c>
      <c r="R26" s="170">
        <f t="shared" si="5"/>
        <v>0</v>
      </c>
      <c r="S26" s="217">
        <f t="shared" si="6"/>
        <v>0</v>
      </c>
      <c r="T26" s="170">
        <f t="shared" si="7"/>
        <v>0</v>
      </c>
      <c r="U26" s="299"/>
      <c r="W26" s="296"/>
    </row>
    <row r="27" spans="2:23" s="143" customFormat="1" ht="19.5" customHeight="1" x14ac:dyDescent="0.3">
      <c r="B27" s="190" t="s">
        <v>116</v>
      </c>
      <c r="C27" s="222"/>
      <c r="D27" s="169"/>
      <c r="E27" s="191"/>
      <c r="F27" s="169"/>
      <c r="G27" s="223"/>
      <c r="H27" s="192"/>
      <c r="I27" s="223"/>
      <c r="J27" s="192"/>
      <c r="K27" s="223"/>
      <c r="L27" s="192"/>
      <c r="M27" s="223"/>
      <c r="N27" s="192"/>
      <c r="O27" s="217">
        <f t="shared" si="2"/>
        <v>0</v>
      </c>
      <c r="P27" s="170">
        <f t="shared" si="3"/>
        <v>0</v>
      </c>
      <c r="Q27" s="217">
        <f t="shared" si="4"/>
        <v>0</v>
      </c>
      <c r="R27" s="170">
        <f t="shared" si="5"/>
        <v>0</v>
      </c>
      <c r="S27" s="217">
        <f t="shared" si="6"/>
        <v>0</v>
      </c>
      <c r="T27" s="170">
        <f t="shared" si="7"/>
        <v>0</v>
      </c>
      <c r="U27" s="299"/>
      <c r="W27" s="296"/>
    </row>
    <row r="28" spans="2:23" s="143" customFormat="1" ht="19.5" customHeight="1" x14ac:dyDescent="0.3">
      <c r="B28" s="190" t="s">
        <v>117</v>
      </c>
      <c r="C28" s="222"/>
      <c r="D28" s="169"/>
      <c r="E28" s="191"/>
      <c r="F28" s="169"/>
      <c r="G28" s="223"/>
      <c r="H28" s="192"/>
      <c r="I28" s="223"/>
      <c r="J28" s="192"/>
      <c r="K28" s="223"/>
      <c r="L28" s="192"/>
      <c r="M28" s="223"/>
      <c r="N28" s="192"/>
      <c r="O28" s="217">
        <f t="shared" si="2"/>
        <v>0</v>
      </c>
      <c r="P28" s="170">
        <f t="shared" si="3"/>
        <v>0</v>
      </c>
      <c r="Q28" s="217">
        <f t="shared" si="4"/>
        <v>0</v>
      </c>
      <c r="R28" s="170">
        <f t="shared" si="5"/>
        <v>0</v>
      </c>
      <c r="S28" s="217">
        <f t="shared" si="6"/>
        <v>0</v>
      </c>
      <c r="T28" s="170">
        <f t="shared" si="7"/>
        <v>0</v>
      </c>
      <c r="U28" s="299"/>
      <c r="W28" s="296"/>
    </row>
    <row r="29" spans="2:23" s="143" customFormat="1" ht="19.5" customHeight="1" x14ac:dyDescent="0.3">
      <c r="B29" s="190" t="s">
        <v>118</v>
      </c>
      <c r="C29" s="222"/>
      <c r="D29" s="169"/>
      <c r="E29" s="191"/>
      <c r="F29" s="169"/>
      <c r="G29" s="223"/>
      <c r="H29" s="192"/>
      <c r="I29" s="223"/>
      <c r="J29" s="192"/>
      <c r="K29" s="223"/>
      <c r="L29" s="192"/>
      <c r="M29" s="223"/>
      <c r="N29" s="192"/>
      <c r="O29" s="217">
        <f t="shared" si="2"/>
        <v>0</v>
      </c>
      <c r="P29" s="170">
        <f t="shared" si="3"/>
        <v>0</v>
      </c>
      <c r="Q29" s="217">
        <f t="shared" si="4"/>
        <v>0</v>
      </c>
      <c r="R29" s="170">
        <f t="shared" si="5"/>
        <v>0</v>
      </c>
      <c r="S29" s="217">
        <f t="shared" si="6"/>
        <v>0</v>
      </c>
      <c r="T29" s="170">
        <f t="shared" si="7"/>
        <v>0</v>
      </c>
      <c r="U29" s="299"/>
      <c r="W29" s="296"/>
    </row>
    <row r="30" spans="2:23" s="143" customFormat="1" ht="19.5" customHeight="1" x14ac:dyDescent="0.3">
      <c r="B30" s="187" t="s">
        <v>119</v>
      </c>
      <c r="C30" s="222"/>
      <c r="D30" s="169"/>
      <c r="E30" s="191"/>
      <c r="F30" s="169"/>
      <c r="G30" s="222"/>
      <c r="H30" s="169"/>
      <c r="I30" s="222"/>
      <c r="J30" s="169"/>
      <c r="K30" s="222"/>
      <c r="L30" s="169"/>
      <c r="M30" s="222"/>
      <c r="N30" s="169"/>
      <c r="O30" s="217">
        <f t="shared" si="2"/>
        <v>0</v>
      </c>
      <c r="P30" s="170">
        <f t="shared" si="3"/>
        <v>0</v>
      </c>
      <c r="Q30" s="217">
        <f t="shared" si="4"/>
        <v>0</v>
      </c>
      <c r="R30" s="170">
        <f t="shared" si="5"/>
        <v>0</v>
      </c>
      <c r="S30" s="217">
        <f t="shared" si="6"/>
        <v>0</v>
      </c>
      <c r="T30" s="170">
        <f t="shared" si="7"/>
        <v>0</v>
      </c>
      <c r="U30" s="299"/>
      <c r="W30" s="296"/>
    </row>
    <row r="31" spans="2:23" s="143" customFormat="1" ht="19.5" customHeight="1" x14ac:dyDescent="0.3">
      <c r="B31" s="187" t="s">
        <v>120</v>
      </c>
      <c r="C31" s="216">
        <f t="shared" ref="C31:N31" si="8">SUM(C32:C35)</f>
        <v>0</v>
      </c>
      <c r="D31" s="189">
        <f t="shared" si="8"/>
        <v>0</v>
      </c>
      <c r="E31" s="188">
        <f t="shared" si="8"/>
        <v>0</v>
      </c>
      <c r="F31" s="189">
        <f t="shared" si="8"/>
        <v>0</v>
      </c>
      <c r="G31" s="216">
        <f t="shared" si="8"/>
        <v>0</v>
      </c>
      <c r="H31" s="189">
        <f t="shared" si="8"/>
        <v>0</v>
      </c>
      <c r="I31" s="216">
        <f t="shared" si="8"/>
        <v>0</v>
      </c>
      <c r="J31" s="189">
        <f t="shared" si="8"/>
        <v>0</v>
      </c>
      <c r="K31" s="216">
        <f t="shared" si="8"/>
        <v>0</v>
      </c>
      <c r="L31" s="189">
        <f t="shared" si="8"/>
        <v>0</v>
      </c>
      <c r="M31" s="216">
        <f t="shared" si="8"/>
        <v>0</v>
      </c>
      <c r="N31" s="189">
        <f t="shared" si="8"/>
        <v>0</v>
      </c>
      <c r="O31" s="216">
        <f t="shared" si="2"/>
        <v>0</v>
      </c>
      <c r="P31" s="189">
        <f t="shared" si="3"/>
        <v>0</v>
      </c>
      <c r="Q31" s="216">
        <f t="shared" si="4"/>
        <v>0</v>
      </c>
      <c r="R31" s="189">
        <f t="shared" si="5"/>
        <v>0</v>
      </c>
      <c r="S31" s="216">
        <f t="shared" si="6"/>
        <v>0</v>
      </c>
      <c r="T31" s="189">
        <f t="shared" si="7"/>
        <v>0</v>
      </c>
      <c r="U31" s="299"/>
      <c r="W31" s="296"/>
    </row>
    <row r="32" spans="2:23" s="143" customFormat="1" ht="19.5" customHeight="1" x14ac:dyDescent="0.3">
      <c r="B32" s="190" t="s">
        <v>114</v>
      </c>
      <c r="C32" s="222"/>
      <c r="D32" s="169"/>
      <c r="E32" s="191"/>
      <c r="F32" s="169"/>
      <c r="G32" s="222"/>
      <c r="H32" s="169"/>
      <c r="I32" s="222"/>
      <c r="J32" s="169"/>
      <c r="K32" s="222"/>
      <c r="L32" s="169"/>
      <c r="M32" s="222"/>
      <c r="N32" s="169"/>
      <c r="O32" s="217">
        <f t="shared" si="2"/>
        <v>0</v>
      </c>
      <c r="P32" s="170">
        <f t="shared" si="3"/>
        <v>0</v>
      </c>
      <c r="Q32" s="217">
        <f t="shared" si="4"/>
        <v>0</v>
      </c>
      <c r="R32" s="170">
        <f t="shared" si="5"/>
        <v>0</v>
      </c>
      <c r="S32" s="217">
        <f t="shared" si="6"/>
        <v>0</v>
      </c>
      <c r="T32" s="170">
        <f t="shared" si="7"/>
        <v>0</v>
      </c>
      <c r="U32" s="299"/>
      <c r="W32" s="296"/>
    </row>
    <row r="33" spans="2:23" s="143" customFormat="1" ht="19.5" customHeight="1" x14ac:dyDescent="0.3">
      <c r="B33" s="190" t="s">
        <v>115</v>
      </c>
      <c r="C33" s="222"/>
      <c r="D33" s="169"/>
      <c r="E33" s="191"/>
      <c r="F33" s="169"/>
      <c r="G33" s="223"/>
      <c r="H33" s="192"/>
      <c r="I33" s="223"/>
      <c r="J33" s="192"/>
      <c r="K33" s="223"/>
      <c r="L33" s="192"/>
      <c r="M33" s="223"/>
      <c r="N33" s="192"/>
      <c r="O33" s="217">
        <f t="shared" si="2"/>
        <v>0</v>
      </c>
      <c r="P33" s="170">
        <f t="shared" si="3"/>
        <v>0</v>
      </c>
      <c r="Q33" s="217">
        <f t="shared" si="4"/>
        <v>0</v>
      </c>
      <c r="R33" s="170">
        <f t="shared" si="5"/>
        <v>0</v>
      </c>
      <c r="S33" s="217">
        <f t="shared" si="6"/>
        <v>0</v>
      </c>
      <c r="T33" s="170">
        <f t="shared" si="7"/>
        <v>0</v>
      </c>
      <c r="U33" s="299"/>
      <c r="W33" s="296"/>
    </row>
    <row r="34" spans="2:23" s="143" customFormat="1" ht="19.5" customHeight="1" x14ac:dyDescent="0.3">
      <c r="B34" s="190" t="s">
        <v>121</v>
      </c>
      <c r="C34" s="222"/>
      <c r="D34" s="169"/>
      <c r="E34" s="191"/>
      <c r="F34" s="169"/>
      <c r="G34" s="223"/>
      <c r="H34" s="192"/>
      <c r="I34" s="223"/>
      <c r="J34" s="192"/>
      <c r="K34" s="223"/>
      <c r="L34" s="192"/>
      <c r="M34" s="223"/>
      <c r="N34" s="192"/>
      <c r="O34" s="217">
        <f t="shared" si="2"/>
        <v>0</v>
      </c>
      <c r="P34" s="170">
        <f t="shared" si="3"/>
        <v>0</v>
      </c>
      <c r="Q34" s="217">
        <f t="shared" si="4"/>
        <v>0</v>
      </c>
      <c r="R34" s="170">
        <f t="shared" si="5"/>
        <v>0</v>
      </c>
      <c r="S34" s="217">
        <f t="shared" si="6"/>
        <v>0</v>
      </c>
      <c r="T34" s="170">
        <f t="shared" si="7"/>
        <v>0</v>
      </c>
      <c r="U34" s="299"/>
      <c r="W34" s="296"/>
    </row>
    <row r="35" spans="2:23" s="143" customFormat="1" ht="19.5" customHeight="1" x14ac:dyDescent="0.3">
      <c r="B35" s="190" t="s">
        <v>116</v>
      </c>
      <c r="C35" s="222"/>
      <c r="D35" s="169"/>
      <c r="E35" s="191"/>
      <c r="F35" s="169"/>
      <c r="G35" s="223"/>
      <c r="H35" s="192"/>
      <c r="I35" s="223"/>
      <c r="J35" s="192"/>
      <c r="K35" s="223"/>
      <c r="L35" s="192"/>
      <c r="M35" s="223"/>
      <c r="N35" s="192"/>
      <c r="O35" s="217">
        <f t="shared" si="2"/>
        <v>0</v>
      </c>
      <c r="P35" s="170">
        <f t="shared" si="3"/>
        <v>0</v>
      </c>
      <c r="Q35" s="217">
        <f t="shared" si="4"/>
        <v>0</v>
      </c>
      <c r="R35" s="170">
        <f t="shared" si="5"/>
        <v>0</v>
      </c>
      <c r="S35" s="217">
        <f t="shared" si="6"/>
        <v>0</v>
      </c>
      <c r="T35" s="170">
        <f t="shared" si="7"/>
        <v>0</v>
      </c>
      <c r="U35" s="299"/>
      <c r="W35" s="296"/>
    </row>
    <row r="36" spans="2:23" s="143" customFormat="1" ht="19.5" customHeight="1" x14ac:dyDescent="0.3">
      <c r="B36" s="187" t="s">
        <v>122</v>
      </c>
      <c r="C36" s="216">
        <f t="shared" ref="C36:N36" si="9">SUM(C37:C39)</f>
        <v>0</v>
      </c>
      <c r="D36" s="189">
        <f t="shared" si="9"/>
        <v>0</v>
      </c>
      <c r="E36" s="188">
        <f t="shared" si="9"/>
        <v>0</v>
      </c>
      <c r="F36" s="189">
        <f t="shared" si="9"/>
        <v>0</v>
      </c>
      <c r="G36" s="216">
        <f t="shared" si="9"/>
        <v>0</v>
      </c>
      <c r="H36" s="189">
        <f t="shared" si="9"/>
        <v>0</v>
      </c>
      <c r="I36" s="216">
        <f t="shared" si="9"/>
        <v>0</v>
      </c>
      <c r="J36" s="189">
        <f t="shared" si="9"/>
        <v>0</v>
      </c>
      <c r="K36" s="216">
        <f t="shared" si="9"/>
        <v>0</v>
      </c>
      <c r="L36" s="189">
        <f t="shared" si="9"/>
        <v>0</v>
      </c>
      <c r="M36" s="216">
        <f t="shared" si="9"/>
        <v>0</v>
      </c>
      <c r="N36" s="189">
        <f t="shared" si="9"/>
        <v>0</v>
      </c>
      <c r="O36" s="216">
        <f t="shared" si="2"/>
        <v>0</v>
      </c>
      <c r="P36" s="189">
        <f t="shared" si="3"/>
        <v>0</v>
      </c>
      <c r="Q36" s="216">
        <f t="shared" si="4"/>
        <v>0</v>
      </c>
      <c r="R36" s="189">
        <f t="shared" si="5"/>
        <v>0</v>
      </c>
      <c r="S36" s="216">
        <f t="shared" si="6"/>
        <v>0</v>
      </c>
      <c r="T36" s="189">
        <f t="shared" si="7"/>
        <v>0</v>
      </c>
      <c r="U36" s="299"/>
      <c r="W36" s="296"/>
    </row>
    <row r="37" spans="2:23" s="143" customFormat="1" ht="19.5" customHeight="1" x14ac:dyDescent="0.3">
      <c r="B37" s="190" t="s">
        <v>123</v>
      </c>
      <c r="C37" s="222"/>
      <c r="D37" s="169"/>
      <c r="E37" s="191"/>
      <c r="F37" s="169"/>
      <c r="G37" s="222"/>
      <c r="H37" s="169"/>
      <c r="I37" s="222"/>
      <c r="J37" s="169"/>
      <c r="K37" s="222"/>
      <c r="L37" s="169"/>
      <c r="M37" s="222"/>
      <c r="N37" s="169"/>
      <c r="O37" s="217">
        <f t="shared" si="2"/>
        <v>0</v>
      </c>
      <c r="P37" s="170">
        <f t="shared" si="3"/>
        <v>0</v>
      </c>
      <c r="Q37" s="217">
        <f t="shared" si="4"/>
        <v>0</v>
      </c>
      <c r="R37" s="170">
        <f t="shared" si="5"/>
        <v>0</v>
      </c>
      <c r="S37" s="217">
        <f t="shared" si="6"/>
        <v>0</v>
      </c>
      <c r="T37" s="170">
        <f t="shared" si="7"/>
        <v>0</v>
      </c>
      <c r="U37" s="299"/>
      <c r="W37" s="296"/>
    </row>
    <row r="38" spans="2:23" s="143" customFormat="1" ht="19.5" customHeight="1" x14ac:dyDescent="0.3">
      <c r="B38" s="190" t="s">
        <v>124</v>
      </c>
      <c r="C38" s="222"/>
      <c r="D38" s="169"/>
      <c r="E38" s="191"/>
      <c r="F38" s="169"/>
      <c r="G38" s="222"/>
      <c r="H38" s="169"/>
      <c r="I38" s="222"/>
      <c r="J38" s="169"/>
      <c r="K38" s="222"/>
      <c r="L38" s="169"/>
      <c r="M38" s="222"/>
      <c r="N38" s="169"/>
      <c r="O38" s="217">
        <f t="shared" si="2"/>
        <v>0</v>
      </c>
      <c r="P38" s="170">
        <f t="shared" si="3"/>
        <v>0</v>
      </c>
      <c r="Q38" s="217">
        <f t="shared" si="4"/>
        <v>0</v>
      </c>
      <c r="R38" s="170">
        <f t="shared" si="5"/>
        <v>0</v>
      </c>
      <c r="S38" s="217">
        <f t="shared" si="6"/>
        <v>0</v>
      </c>
      <c r="T38" s="170">
        <f t="shared" si="7"/>
        <v>0</v>
      </c>
      <c r="U38" s="299"/>
      <c r="W38" s="296"/>
    </row>
    <row r="39" spans="2:23" s="143" customFormat="1" ht="19.5" customHeight="1" x14ac:dyDescent="0.3">
      <c r="B39" s="190" t="s">
        <v>125</v>
      </c>
      <c r="C39" s="222"/>
      <c r="D39" s="169"/>
      <c r="E39" s="191"/>
      <c r="F39" s="169"/>
      <c r="G39" s="222"/>
      <c r="H39" s="169"/>
      <c r="I39" s="222"/>
      <c r="J39" s="169"/>
      <c r="K39" s="222"/>
      <c r="L39" s="169"/>
      <c r="M39" s="222"/>
      <c r="N39" s="169"/>
      <c r="O39" s="217">
        <f t="shared" si="2"/>
        <v>0</v>
      </c>
      <c r="P39" s="170">
        <f t="shared" si="3"/>
        <v>0</v>
      </c>
      <c r="Q39" s="217">
        <f t="shared" si="4"/>
        <v>0</v>
      </c>
      <c r="R39" s="170">
        <f t="shared" si="5"/>
        <v>0</v>
      </c>
      <c r="S39" s="217">
        <f t="shared" si="6"/>
        <v>0</v>
      </c>
      <c r="T39" s="170">
        <f t="shared" si="7"/>
        <v>0</v>
      </c>
      <c r="U39" s="299"/>
      <c r="W39" s="296"/>
    </row>
    <row r="40" spans="2:23" s="143" customFormat="1" ht="19.5" customHeight="1" x14ac:dyDescent="0.3">
      <c r="B40" s="193"/>
      <c r="C40" s="218"/>
      <c r="D40" s="195"/>
      <c r="E40" s="194"/>
      <c r="F40" s="195"/>
      <c r="G40" s="218"/>
      <c r="H40" s="195"/>
      <c r="I40" s="218"/>
      <c r="J40" s="195"/>
      <c r="K40" s="218"/>
      <c r="L40" s="195"/>
      <c r="M40" s="218"/>
      <c r="N40" s="195"/>
      <c r="O40" s="218"/>
      <c r="P40" s="195"/>
      <c r="Q40" s="218"/>
      <c r="R40" s="195"/>
      <c r="S40" s="218"/>
      <c r="T40" s="195"/>
      <c r="U40" s="299"/>
      <c r="W40" s="296"/>
    </row>
    <row r="41" spans="2:23" s="143" customFormat="1" ht="19.5" customHeight="1" x14ac:dyDescent="0.3">
      <c r="B41" s="187" t="s">
        <v>126</v>
      </c>
      <c r="C41" s="219"/>
      <c r="D41" s="197"/>
      <c r="E41" s="196"/>
      <c r="F41" s="197"/>
      <c r="G41" s="219"/>
      <c r="H41" s="197"/>
      <c r="I41" s="219"/>
      <c r="J41" s="197"/>
      <c r="K41" s="219"/>
      <c r="L41" s="197"/>
      <c r="M41" s="219"/>
      <c r="N41" s="197"/>
      <c r="O41" s="219"/>
      <c r="P41" s="189">
        <f>SUM(D41,H41,L41)</f>
        <v>0</v>
      </c>
      <c r="Q41" s="219"/>
      <c r="R41" s="189">
        <f>SUM(F41,J41,N41)</f>
        <v>0</v>
      </c>
      <c r="S41" s="219"/>
      <c r="T41" s="189">
        <f>+P41+R41</f>
        <v>0</v>
      </c>
      <c r="U41" s="299"/>
      <c r="W41" s="296"/>
    </row>
    <row r="42" spans="2:23" s="143" customFormat="1" x14ac:dyDescent="0.3">
      <c r="B42" s="198"/>
      <c r="C42" s="220"/>
      <c r="D42" s="200"/>
      <c r="E42" s="199"/>
      <c r="F42" s="200"/>
      <c r="G42" s="220"/>
      <c r="H42" s="200"/>
      <c r="I42" s="220"/>
      <c r="J42" s="200"/>
      <c r="K42" s="220"/>
      <c r="L42" s="200"/>
      <c r="M42" s="220"/>
      <c r="N42" s="200"/>
      <c r="O42" s="220"/>
      <c r="P42" s="200"/>
      <c r="Q42" s="220"/>
      <c r="R42" s="200"/>
      <c r="S42" s="220"/>
      <c r="T42" s="200"/>
      <c r="U42" s="300"/>
      <c r="V42" s="301"/>
      <c r="W42" s="302"/>
    </row>
    <row r="43" spans="2:23" s="143" customFormat="1" x14ac:dyDescent="0.3">
      <c r="B43" s="201"/>
      <c r="C43" s="202"/>
      <c r="D43" s="203"/>
      <c r="E43" s="202"/>
      <c r="F43" s="203"/>
      <c r="G43" s="202"/>
      <c r="H43" s="203"/>
      <c r="I43" s="202"/>
      <c r="J43" s="203"/>
      <c r="K43" s="202"/>
      <c r="L43" s="203"/>
      <c r="M43" s="202"/>
      <c r="N43" s="203"/>
      <c r="O43" s="202"/>
      <c r="P43" s="203"/>
      <c r="Q43" s="202"/>
      <c r="R43" s="203"/>
      <c r="S43" s="202"/>
      <c r="T43" s="203"/>
    </row>
    <row r="44" spans="2:23" s="143" customFormat="1" ht="21" x14ac:dyDescent="0.3">
      <c r="B44" s="204" t="s">
        <v>127</v>
      </c>
    </row>
    <row r="45" spans="2:23" s="143" customFormat="1" ht="21" x14ac:dyDescent="0.3">
      <c r="B45" s="204" t="s">
        <v>128</v>
      </c>
    </row>
    <row r="46" spans="2:23" s="143" customFormat="1" ht="21" x14ac:dyDescent="0.3">
      <c r="B46" s="204" t="s">
        <v>129</v>
      </c>
    </row>
    <row r="47" spans="2:23" s="143" customFormat="1" ht="21" x14ac:dyDescent="0.3">
      <c r="B47" s="204" t="s">
        <v>130</v>
      </c>
    </row>
    <row r="48" spans="2:23" s="143" customFormat="1" ht="21" x14ac:dyDescent="0.3">
      <c r="B48" s="204" t="s">
        <v>131</v>
      </c>
    </row>
    <row r="49" spans="2:2" s="143" customFormat="1" ht="21" x14ac:dyDescent="0.3">
      <c r="B49" s="204" t="s">
        <v>132</v>
      </c>
    </row>
    <row r="52" spans="2:2" ht="15.6" x14ac:dyDescent="0.3">
      <c r="B52" s="205"/>
    </row>
    <row r="53" spans="2:2" ht="15.6" x14ac:dyDescent="0.3">
      <c r="B53" s="206"/>
    </row>
  </sheetData>
  <sheetProtection algorithmName="SHA-512" hashValue="hURI108J9hRFwjJe4/tN+HIm1Vonu6+IBPGRHDENY2oJ8Sb7VQTOECoNFvYUdn3QKRmU8UZ/V/ZmtXV+pXEUvg==" saltValue="SUkJjw32QrheyLR8bW7fBg==" spinCount="100000" sheet="1" objects="1" scenarios="1"/>
  <mergeCells count="7">
    <mergeCell ref="B20:B22"/>
    <mergeCell ref="S20:T21"/>
    <mergeCell ref="U8:W10"/>
    <mergeCell ref="B8:B10"/>
    <mergeCell ref="S8:T9"/>
    <mergeCell ref="B14:B16"/>
    <mergeCell ref="S14:T15"/>
  </mergeCells>
  <dataValidations count="3">
    <dataValidation type="whole" allowBlank="1" showInputMessage="1" showErrorMessage="1" sqref="S25:S30 S11:S12 S32:S35 E25:E30 E32:E35 C25:C30 S17:S18 C32:C35 I25 M25 G25 K25 I30 M30 G30 K30 I32 M32 G32 K32" xr:uid="{67E013BD-7C30-444D-9C93-60A62ADD2F69}">
      <formula1>1</formula1>
      <formula2>9999999999</formula2>
    </dataValidation>
    <dataValidation type="whole" allowBlank="1" showInputMessage="1" showErrorMessage="1" sqref="C12 E12 G12 I12 K12 M12 C18 E18 G18 I18 K18 M18" xr:uid="{810CBBB0-8AF6-497C-AAF2-A185F4192719}">
      <formula1>1</formula1>
      <formula2>999999999</formula2>
    </dataValidation>
    <dataValidation type="decimal" allowBlank="1" showInputMessage="1" showErrorMessage="1" sqref="F13 H13 J13 L13 N13 D13 F19 H19 J19 L19 N19 D19" xr:uid="{425288D6-4503-43AC-B87F-E5783A6A09A8}">
      <formula1>1</formula1>
      <formula2>999999999999999</formula2>
    </dataValidation>
  </dataValidations>
  <printOptions horizontalCentered="1"/>
  <pageMargins left="0.23622047244094491" right="0.19685039370078741" top="0.39370078740157483" bottom="0.27559055118110237" header="0.31496062992125984" footer="0.23622047244094491"/>
  <pageSetup paperSize="5" scale="53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42D9-CD7D-4EE9-AB99-E0091AD99399}">
  <sheetPr>
    <pageSetUpPr fitToPage="1"/>
  </sheetPr>
  <dimension ref="A1:K76"/>
  <sheetViews>
    <sheetView showGridLines="0" zoomScale="80" zoomScaleNormal="80" workbookViewId="0">
      <pane xSplit="2" ySplit="11" topLeftCell="C12" activePane="bottomRight" state="frozen"/>
      <selection activeCell="B12" sqref="B12"/>
      <selection pane="topRight" activeCell="B12" sqref="B12"/>
      <selection pane="bottomLeft" activeCell="B12" sqref="B12"/>
      <selection pane="bottomRight" activeCell="H19" sqref="H19"/>
    </sheetView>
  </sheetViews>
  <sheetFormatPr baseColWidth="10" defaultColWidth="11.44140625" defaultRowHeight="14.4" x14ac:dyDescent="0.3"/>
  <cols>
    <col min="1" max="1" width="5" customWidth="1"/>
    <col min="2" max="2" width="35.5546875" customWidth="1"/>
    <col min="3" max="3" width="16.44140625" style="2" customWidth="1"/>
    <col min="4" max="4" width="21.21875" customWidth="1"/>
    <col min="5" max="5" width="16.44140625" customWidth="1"/>
    <col min="6" max="6" width="17.5546875" style="2" customWidth="1"/>
    <col min="7" max="7" width="38" style="50" customWidth="1"/>
    <col min="8" max="8" width="17.6640625" customWidth="1"/>
  </cols>
  <sheetData>
    <row r="1" spans="1:8" ht="18" x14ac:dyDescent="0.3">
      <c r="B1" s="303" t="s">
        <v>0</v>
      </c>
      <c r="C1" s="276"/>
      <c r="D1" s="268"/>
      <c r="E1" s="268"/>
      <c r="F1" s="268"/>
      <c r="G1" s="270"/>
      <c r="H1" s="269"/>
    </row>
    <row r="2" spans="1:8" ht="15.6" x14ac:dyDescent="0.3">
      <c r="B2" s="306" t="s">
        <v>1</v>
      </c>
      <c r="C2" s="276"/>
      <c r="D2" s="268"/>
      <c r="E2" s="268"/>
      <c r="F2" s="268"/>
    </row>
    <row r="3" spans="1:8" ht="15.6" x14ac:dyDescent="0.3">
      <c r="B3" s="310" t="s">
        <v>172</v>
      </c>
      <c r="C3" s="276"/>
      <c r="D3" s="268"/>
      <c r="E3" s="268"/>
      <c r="F3" s="268"/>
    </row>
    <row r="4" spans="1:8" ht="15.6" x14ac:dyDescent="0.3">
      <c r="B4" s="309" t="str">
        <f>+Local!B4</f>
        <v>AL 31 DE ENERO DE 2026</v>
      </c>
      <c r="C4" s="276"/>
      <c r="D4" s="268"/>
      <c r="E4" s="268"/>
      <c r="F4" s="271"/>
    </row>
    <row r="5" spans="1:8" x14ac:dyDescent="0.3">
      <c r="B5" s="276"/>
      <c r="C5" s="272"/>
      <c r="F5" s="272"/>
    </row>
    <row r="6" spans="1:8" ht="15.6" x14ac:dyDescent="0.3">
      <c r="B6" s="334" t="s">
        <v>4</v>
      </c>
      <c r="C6" s="280" t="str">
        <f>+Local!C6</f>
        <v>Nombre de la Compañía</v>
      </c>
      <c r="F6" s="274"/>
    </row>
    <row r="7" spans="1:8" ht="15.6" x14ac:dyDescent="0.3">
      <c r="B7" s="334" t="s">
        <v>5</v>
      </c>
      <c r="C7" s="280" t="str">
        <f>+Local!C7</f>
        <v>XXXX-XXXX-XXXX</v>
      </c>
    </row>
    <row r="8" spans="1:8" ht="16.2" thickBot="1" x14ac:dyDescent="0.35">
      <c r="B8" s="334" t="s">
        <v>167</v>
      </c>
      <c r="C8" s="293">
        <f>+Local!C8</f>
        <v>46053</v>
      </c>
    </row>
    <row r="9" spans="1:8" s="37" customFormat="1" ht="18.600000000000001" thickTop="1" x14ac:dyDescent="0.3">
      <c r="A9" s="34"/>
      <c r="B9" s="35"/>
      <c r="C9" s="341" t="s">
        <v>177</v>
      </c>
      <c r="D9" s="342"/>
      <c r="E9" s="342"/>
      <c r="F9" s="45"/>
      <c r="G9" s="58"/>
      <c r="H9" s="59"/>
    </row>
    <row r="10" spans="1:8" ht="43.2" x14ac:dyDescent="0.3">
      <c r="A10" s="17"/>
      <c r="B10" s="55" t="s">
        <v>9</v>
      </c>
      <c r="C10" s="343" t="s">
        <v>174</v>
      </c>
      <c r="D10" s="26" t="s">
        <v>173</v>
      </c>
      <c r="E10" s="26" t="s">
        <v>192</v>
      </c>
      <c r="F10" s="28" t="s">
        <v>267</v>
      </c>
      <c r="G10" s="60" t="s">
        <v>21</v>
      </c>
      <c r="H10" s="61"/>
    </row>
    <row r="11" spans="1:8" ht="30.75" customHeight="1" thickBot="1" x14ac:dyDescent="0.35">
      <c r="A11" s="14"/>
      <c r="B11" s="15"/>
      <c r="C11" s="344"/>
      <c r="D11" s="119"/>
      <c r="E11" s="119"/>
      <c r="F11" s="121"/>
      <c r="G11" s="66"/>
      <c r="H11" s="67"/>
    </row>
    <row r="12" spans="1:8" s="2" customFormat="1" ht="15" thickTop="1" x14ac:dyDescent="0.3">
      <c r="A12" s="10">
        <v>1</v>
      </c>
      <c r="B12" s="1" t="s">
        <v>175</v>
      </c>
      <c r="C12" s="294"/>
      <c r="D12" s="31"/>
      <c r="E12" s="31"/>
      <c r="F12" s="29"/>
      <c r="G12" s="62"/>
      <c r="H12" s="63"/>
    </row>
    <row r="13" spans="1:8" s="2" customFormat="1" x14ac:dyDescent="0.3">
      <c r="A13" s="8">
        <f>+A12+1</f>
        <v>2</v>
      </c>
      <c r="B13" s="4" t="s">
        <v>26</v>
      </c>
      <c r="C13" s="131">
        <f t="shared" ref="C13" si="0">SUM(C14:C15)</f>
        <v>0</v>
      </c>
      <c r="D13" s="131">
        <f>+'Canales de Comercialización'!C14</f>
        <v>0</v>
      </c>
      <c r="E13" s="131">
        <f t="shared" ref="E13" si="1">SUM(E14:E15)</f>
        <v>0</v>
      </c>
      <c r="F13" s="84">
        <f>SUM(C13:E13)</f>
        <v>0</v>
      </c>
      <c r="G13" s="64" t="str">
        <f>IF(H13&lt;&gt;0,"No cuadra con Total de Primas Directas","")</f>
        <v/>
      </c>
      <c r="H13" s="345">
        <f>ROUND((+F13-Total!J13),2)</f>
        <v>0</v>
      </c>
    </row>
    <row r="14" spans="1:8" x14ac:dyDescent="0.3">
      <c r="A14" s="8">
        <f t="shared" ref="A14:A44" si="2">+A13+1</f>
        <v>3</v>
      </c>
      <c r="B14" s="5" t="s">
        <v>27</v>
      </c>
      <c r="C14" s="85"/>
      <c r="D14" s="123">
        <f>+'Canales de Comercialización'!C15</f>
        <v>0</v>
      </c>
      <c r="E14" s="85"/>
      <c r="F14" s="87">
        <f t="shared" ref="F14:F71" si="3">SUM(C14:E14)</f>
        <v>0</v>
      </c>
      <c r="G14" s="64" t="str">
        <f t="shared" ref="G14:G71" si="4">IF(H14&lt;&gt;0,"No cuadra con Total de Primas Directas","")</f>
        <v/>
      </c>
      <c r="H14" s="345">
        <f>ROUND((+F14-Total!J14),2)</f>
        <v>0</v>
      </c>
    </row>
    <row r="15" spans="1:8" x14ac:dyDescent="0.3">
      <c r="A15" s="8">
        <f t="shared" si="2"/>
        <v>4</v>
      </c>
      <c r="B15" s="5" t="s">
        <v>28</v>
      </c>
      <c r="C15" s="85"/>
      <c r="D15" s="123">
        <f>+'Canales de Comercialización'!C16</f>
        <v>0</v>
      </c>
      <c r="E15" s="85"/>
      <c r="F15" s="87">
        <f t="shared" si="3"/>
        <v>0</v>
      </c>
      <c r="G15" s="64" t="str">
        <f t="shared" si="4"/>
        <v/>
      </c>
      <c r="H15" s="345">
        <f>ROUND((+F15-Total!J15),2)</f>
        <v>0</v>
      </c>
    </row>
    <row r="16" spans="1:8" s="2" customFormat="1" x14ac:dyDescent="0.3">
      <c r="A16" s="8">
        <f t="shared" si="2"/>
        <v>5</v>
      </c>
      <c r="B16" s="4" t="s">
        <v>29</v>
      </c>
      <c r="C16" s="131">
        <f t="shared" ref="C16" si="5">SUM(C17:C19)</f>
        <v>0</v>
      </c>
      <c r="D16" s="131">
        <f>+'Canales de Comercialización'!C17</f>
        <v>0</v>
      </c>
      <c r="E16" s="131">
        <f t="shared" ref="E16" si="6">SUM(E17:E19)</f>
        <v>0</v>
      </c>
      <c r="F16" s="84">
        <f t="shared" si="3"/>
        <v>0</v>
      </c>
      <c r="G16" s="64" t="str">
        <f t="shared" si="4"/>
        <v/>
      </c>
      <c r="H16" s="345">
        <f>ROUND((+F16-Total!J16),2)</f>
        <v>0</v>
      </c>
    </row>
    <row r="17" spans="1:8" x14ac:dyDescent="0.3">
      <c r="A17" s="8">
        <f t="shared" si="2"/>
        <v>6</v>
      </c>
      <c r="B17" s="5" t="s">
        <v>30</v>
      </c>
      <c r="C17" s="85"/>
      <c r="D17" s="123">
        <f>+'Canales de Comercialización'!C18</f>
        <v>0</v>
      </c>
      <c r="E17" s="85"/>
      <c r="F17" s="87">
        <f t="shared" si="3"/>
        <v>0</v>
      </c>
      <c r="G17" s="64" t="str">
        <f t="shared" si="4"/>
        <v/>
      </c>
      <c r="H17" s="345">
        <f>ROUND((+F17-Total!J17),2)</f>
        <v>0</v>
      </c>
    </row>
    <row r="18" spans="1:8" x14ac:dyDescent="0.3">
      <c r="A18" s="8">
        <f t="shared" si="2"/>
        <v>7</v>
      </c>
      <c r="B18" s="5" t="s">
        <v>31</v>
      </c>
      <c r="C18" s="85"/>
      <c r="D18" s="123">
        <f>+'Canales de Comercialización'!C19</f>
        <v>0</v>
      </c>
      <c r="E18" s="85"/>
      <c r="F18" s="87">
        <f t="shared" si="3"/>
        <v>0</v>
      </c>
      <c r="G18" s="64" t="str">
        <f t="shared" si="4"/>
        <v/>
      </c>
      <c r="H18" s="345">
        <f>ROUND((+F18-Total!J18),2)</f>
        <v>0</v>
      </c>
    </row>
    <row r="19" spans="1:8" x14ac:dyDescent="0.3">
      <c r="A19" s="8">
        <f t="shared" si="2"/>
        <v>8</v>
      </c>
      <c r="B19" s="5" t="s">
        <v>32</v>
      </c>
      <c r="C19" s="85"/>
      <c r="D19" s="123">
        <f>+'Canales de Comercialización'!C20</f>
        <v>0</v>
      </c>
      <c r="E19" s="85"/>
      <c r="F19" s="87">
        <f t="shared" si="3"/>
        <v>0</v>
      </c>
      <c r="G19" s="64" t="str">
        <f t="shared" si="4"/>
        <v/>
      </c>
      <c r="H19" s="345">
        <f>ROUND((+F19-Total!J19),2)</f>
        <v>0</v>
      </c>
    </row>
    <row r="20" spans="1:8" s="2" customFormat="1" x14ac:dyDescent="0.3">
      <c r="A20" s="8">
        <f t="shared" si="2"/>
        <v>9</v>
      </c>
      <c r="B20" s="4" t="s">
        <v>33</v>
      </c>
      <c r="C20" s="131">
        <f t="shared" ref="C20" si="7">SUM(C21:C22)</f>
        <v>0</v>
      </c>
      <c r="D20" s="131">
        <f>+'Canales de Comercialización'!C21</f>
        <v>0</v>
      </c>
      <c r="E20" s="131">
        <f t="shared" ref="E20" si="8">SUM(E21:E22)</f>
        <v>0</v>
      </c>
      <c r="F20" s="84">
        <f t="shared" si="3"/>
        <v>0</v>
      </c>
      <c r="G20" s="64" t="str">
        <f t="shared" si="4"/>
        <v/>
      </c>
      <c r="H20" s="345">
        <f>ROUND((+F20-Total!J20),2)</f>
        <v>0</v>
      </c>
    </row>
    <row r="21" spans="1:8" x14ac:dyDescent="0.3">
      <c r="A21" s="8">
        <f t="shared" si="2"/>
        <v>10</v>
      </c>
      <c r="B21" s="5" t="s">
        <v>30</v>
      </c>
      <c r="C21" s="85"/>
      <c r="D21" s="123">
        <f>+'Canales de Comercialización'!C22</f>
        <v>0</v>
      </c>
      <c r="E21" s="85"/>
      <c r="F21" s="87">
        <f t="shared" si="3"/>
        <v>0</v>
      </c>
      <c r="G21" s="64" t="str">
        <f t="shared" si="4"/>
        <v/>
      </c>
      <c r="H21" s="345">
        <f>ROUND((+F21-Total!J21),2)</f>
        <v>0</v>
      </c>
    </row>
    <row r="22" spans="1:8" x14ac:dyDescent="0.3">
      <c r="A22" s="8">
        <f t="shared" si="2"/>
        <v>11</v>
      </c>
      <c r="B22" s="5" t="s">
        <v>31</v>
      </c>
      <c r="C22" s="85"/>
      <c r="D22" s="123">
        <f>+'Canales de Comercialización'!C23</f>
        <v>0</v>
      </c>
      <c r="E22" s="85"/>
      <c r="F22" s="87">
        <f t="shared" si="3"/>
        <v>0</v>
      </c>
      <c r="G22" s="64" t="str">
        <f t="shared" si="4"/>
        <v/>
      </c>
      <c r="H22" s="345">
        <f>ROUND((+F22-Total!J22),2)</f>
        <v>0</v>
      </c>
    </row>
    <row r="23" spans="1:8" s="2" customFormat="1" x14ac:dyDescent="0.3">
      <c r="A23" s="8">
        <f t="shared" si="2"/>
        <v>12</v>
      </c>
      <c r="B23" s="4" t="s">
        <v>34</v>
      </c>
      <c r="C23" s="131">
        <f t="shared" ref="C23" si="9">SUM(C24:C25)</f>
        <v>0</v>
      </c>
      <c r="D23" s="131">
        <f>+'Canales de Comercialización'!C24</f>
        <v>0</v>
      </c>
      <c r="E23" s="131">
        <f t="shared" ref="E23" si="10">SUM(E24:E25)</f>
        <v>0</v>
      </c>
      <c r="F23" s="84">
        <f t="shared" si="3"/>
        <v>0</v>
      </c>
      <c r="G23" s="64" t="str">
        <f t="shared" si="4"/>
        <v/>
      </c>
      <c r="H23" s="345">
        <f>ROUND((+F23-Total!J23),2)</f>
        <v>0</v>
      </c>
    </row>
    <row r="24" spans="1:8" s="2" customFormat="1" x14ac:dyDescent="0.3">
      <c r="A24" s="8">
        <f t="shared" si="2"/>
        <v>13</v>
      </c>
      <c r="B24" s="5" t="s">
        <v>69</v>
      </c>
      <c r="C24" s="231"/>
      <c r="D24" s="234">
        <f>+'Canales de Comercialización'!C25</f>
        <v>0</v>
      </c>
      <c r="E24" s="231"/>
      <c r="F24" s="233">
        <f t="shared" si="3"/>
        <v>0</v>
      </c>
      <c r="G24" s="64" t="str">
        <f t="shared" si="4"/>
        <v/>
      </c>
      <c r="H24" s="345">
        <f>ROUND((+F24-Total!J24),2)</f>
        <v>0</v>
      </c>
    </row>
    <row r="25" spans="1:8" s="2" customFormat="1" x14ac:dyDescent="0.3">
      <c r="A25" s="8">
        <f t="shared" si="2"/>
        <v>14</v>
      </c>
      <c r="B25" s="5" t="s">
        <v>133</v>
      </c>
      <c r="C25" s="231"/>
      <c r="D25" s="234">
        <f>+'Canales de Comercialización'!C26</f>
        <v>0</v>
      </c>
      <c r="E25" s="231"/>
      <c r="F25" s="233">
        <f t="shared" si="3"/>
        <v>0</v>
      </c>
      <c r="G25" s="64" t="str">
        <f t="shared" si="4"/>
        <v/>
      </c>
      <c r="H25" s="345">
        <f>ROUND((+F25-Total!J25),2)</f>
        <v>0</v>
      </c>
    </row>
    <row r="26" spans="1:8" s="2" customFormat="1" x14ac:dyDescent="0.3">
      <c r="A26" s="8">
        <v>15</v>
      </c>
      <c r="B26" s="4" t="s">
        <v>35</v>
      </c>
      <c r="C26" s="131">
        <f t="shared" ref="C26" si="11">SUM(C27:C29)</f>
        <v>0</v>
      </c>
      <c r="D26" s="131">
        <f>+'Canales de Comercialización'!C27</f>
        <v>0</v>
      </c>
      <c r="E26" s="131">
        <f t="shared" ref="E26" si="12">SUM(E27:E29)</f>
        <v>0</v>
      </c>
      <c r="F26" s="84">
        <f t="shared" si="3"/>
        <v>0</v>
      </c>
      <c r="G26" s="64" t="str">
        <f t="shared" si="4"/>
        <v/>
      </c>
      <c r="H26" s="345">
        <f>ROUND((+F26-Total!J26),2)</f>
        <v>0</v>
      </c>
    </row>
    <row r="27" spans="1:8" x14ac:dyDescent="0.3">
      <c r="A27" s="8">
        <f t="shared" si="2"/>
        <v>16</v>
      </c>
      <c r="B27" s="5" t="s">
        <v>36</v>
      </c>
      <c r="C27" s="91"/>
      <c r="D27" s="129">
        <f>+'Canales de Comercialización'!C28</f>
        <v>0</v>
      </c>
      <c r="E27" s="91"/>
      <c r="F27" s="93">
        <f t="shared" si="3"/>
        <v>0</v>
      </c>
      <c r="G27" s="64" t="str">
        <f t="shared" si="4"/>
        <v/>
      </c>
      <c r="H27" s="345">
        <f>ROUND((+F27-Total!J27),2)</f>
        <v>0</v>
      </c>
    </row>
    <row r="28" spans="1:8" x14ac:dyDescent="0.3">
      <c r="A28" s="8">
        <f t="shared" si="2"/>
        <v>17</v>
      </c>
      <c r="B28" s="5" t="s">
        <v>37</v>
      </c>
      <c r="C28" s="91"/>
      <c r="D28" s="129">
        <f>+'Canales de Comercialización'!C29</f>
        <v>0</v>
      </c>
      <c r="E28" s="91"/>
      <c r="F28" s="93">
        <f t="shared" si="3"/>
        <v>0</v>
      </c>
      <c r="G28" s="64" t="str">
        <f t="shared" si="4"/>
        <v/>
      </c>
      <c r="H28" s="345">
        <f>ROUND((+F28-Total!J28),2)</f>
        <v>0</v>
      </c>
    </row>
    <row r="29" spans="1:8" x14ac:dyDescent="0.3">
      <c r="A29" s="8">
        <f t="shared" si="2"/>
        <v>18</v>
      </c>
      <c r="B29" s="5" t="s">
        <v>38</v>
      </c>
      <c r="C29" s="91"/>
      <c r="D29" s="129">
        <f>+'Canales de Comercialización'!C30</f>
        <v>0</v>
      </c>
      <c r="E29" s="91"/>
      <c r="F29" s="93">
        <f t="shared" si="3"/>
        <v>0</v>
      </c>
      <c r="G29" s="64" t="str">
        <f t="shared" si="4"/>
        <v/>
      </c>
      <c r="H29" s="345">
        <f>ROUND((+F29-Total!J29),2)</f>
        <v>0</v>
      </c>
    </row>
    <row r="30" spans="1:8" s="2" customFormat="1" x14ac:dyDescent="0.3">
      <c r="A30" s="8">
        <f t="shared" si="2"/>
        <v>19</v>
      </c>
      <c r="B30" s="4" t="s">
        <v>39</v>
      </c>
      <c r="C30" s="88"/>
      <c r="D30" s="127">
        <f>+'Canales de Comercialización'!C31</f>
        <v>0</v>
      </c>
      <c r="E30" s="88"/>
      <c r="F30" s="90">
        <f t="shared" si="3"/>
        <v>0</v>
      </c>
      <c r="G30" s="64" t="str">
        <f t="shared" si="4"/>
        <v/>
      </c>
      <c r="H30" s="345">
        <f>ROUND((+F30-Total!J30),2)</f>
        <v>0</v>
      </c>
    </row>
    <row r="31" spans="1:8" s="2" customFormat="1" x14ac:dyDescent="0.3">
      <c r="A31" s="8">
        <f t="shared" si="2"/>
        <v>20</v>
      </c>
      <c r="B31" s="4" t="s">
        <v>40</v>
      </c>
      <c r="C31" s="88"/>
      <c r="D31" s="127">
        <f>+'Canales de Comercialización'!C32</f>
        <v>0</v>
      </c>
      <c r="E31" s="88"/>
      <c r="F31" s="90">
        <f t="shared" si="3"/>
        <v>0</v>
      </c>
      <c r="G31" s="64" t="str">
        <f t="shared" si="4"/>
        <v/>
      </c>
      <c r="H31" s="345">
        <f>ROUND((+F31-Total!J31),2)</f>
        <v>0</v>
      </c>
    </row>
    <row r="32" spans="1:8" s="2" customFormat="1" x14ac:dyDescent="0.3">
      <c r="A32" s="8">
        <f t="shared" si="2"/>
        <v>21</v>
      </c>
      <c r="B32" s="4" t="s">
        <v>41</v>
      </c>
      <c r="C32" s="88"/>
      <c r="D32" s="127">
        <f>+'Canales de Comercialización'!C33</f>
        <v>0</v>
      </c>
      <c r="E32" s="88"/>
      <c r="F32" s="90">
        <f t="shared" si="3"/>
        <v>0</v>
      </c>
      <c r="G32" s="64" t="str">
        <f t="shared" si="4"/>
        <v/>
      </c>
      <c r="H32" s="345">
        <f>ROUND((+F32-Total!J32),2)</f>
        <v>0</v>
      </c>
    </row>
    <row r="33" spans="1:8" s="2" customFormat="1" x14ac:dyDescent="0.3">
      <c r="A33" s="8">
        <f t="shared" si="2"/>
        <v>22</v>
      </c>
      <c r="B33" s="4" t="s">
        <v>42</v>
      </c>
      <c r="C33" s="88"/>
      <c r="D33" s="127">
        <f>+'Canales de Comercialización'!C34</f>
        <v>0</v>
      </c>
      <c r="E33" s="88"/>
      <c r="F33" s="90">
        <f t="shared" si="3"/>
        <v>0</v>
      </c>
      <c r="G33" s="64" t="str">
        <f t="shared" si="4"/>
        <v/>
      </c>
      <c r="H33" s="345">
        <f>ROUND((+F33-Total!J33),2)</f>
        <v>0</v>
      </c>
    </row>
    <row r="34" spans="1:8" s="2" customFormat="1" x14ac:dyDescent="0.3">
      <c r="A34" s="8">
        <f t="shared" si="2"/>
        <v>23</v>
      </c>
      <c r="B34" s="4" t="s">
        <v>43</v>
      </c>
      <c r="C34" s="131">
        <f t="shared" ref="C34" si="13">SUM(C35:C36)</f>
        <v>0</v>
      </c>
      <c r="D34" s="131">
        <f>+'Canales de Comercialización'!C35</f>
        <v>0</v>
      </c>
      <c r="E34" s="131">
        <f t="shared" ref="E34" si="14">SUM(E35:E36)</f>
        <v>0</v>
      </c>
      <c r="F34" s="84">
        <f t="shared" si="3"/>
        <v>0</v>
      </c>
      <c r="G34" s="64" t="str">
        <f t="shared" si="4"/>
        <v/>
      </c>
      <c r="H34" s="345">
        <f>ROUND((+F34-Total!J34),2)</f>
        <v>0</v>
      </c>
    </row>
    <row r="35" spans="1:8" x14ac:dyDescent="0.3">
      <c r="A35" s="8">
        <f t="shared" si="2"/>
        <v>24</v>
      </c>
      <c r="B35" s="5" t="s">
        <v>36</v>
      </c>
      <c r="C35" s="85"/>
      <c r="D35" s="123">
        <f>+'Canales de Comercialización'!C36</f>
        <v>0</v>
      </c>
      <c r="E35" s="85"/>
      <c r="F35" s="87">
        <f t="shared" si="3"/>
        <v>0</v>
      </c>
      <c r="G35" s="64" t="str">
        <f t="shared" si="4"/>
        <v/>
      </c>
      <c r="H35" s="345">
        <f>ROUND((+F35-Total!J35),2)</f>
        <v>0</v>
      </c>
    </row>
    <row r="36" spans="1:8" x14ac:dyDescent="0.3">
      <c r="A36" s="8">
        <f t="shared" si="2"/>
        <v>25</v>
      </c>
      <c r="B36" s="5" t="s">
        <v>44</v>
      </c>
      <c r="C36" s="85"/>
      <c r="D36" s="123">
        <f>+'Canales de Comercialización'!C37</f>
        <v>0</v>
      </c>
      <c r="E36" s="85"/>
      <c r="F36" s="87">
        <f t="shared" si="3"/>
        <v>0</v>
      </c>
      <c r="G36" s="64" t="str">
        <f t="shared" si="4"/>
        <v/>
      </c>
      <c r="H36" s="345">
        <f>ROUND((+F36-Total!J36),2)</f>
        <v>0</v>
      </c>
    </row>
    <row r="37" spans="1:8" s="2" customFormat="1" x14ac:dyDescent="0.3">
      <c r="A37" s="8">
        <f t="shared" si="2"/>
        <v>26</v>
      </c>
      <c r="B37" s="4" t="s">
        <v>45</v>
      </c>
      <c r="C37" s="131">
        <f t="shared" ref="C37" si="15">SUM(C38:C40)</f>
        <v>0</v>
      </c>
      <c r="D37" s="131">
        <f>+'Canales de Comercialización'!C38</f>
        <v>0</v>
      </c>
      <c r="E37" s="131">
        <f t="shared" ref="E37" si="16">SUM(E38:E40)</f>
        <v>0</v>
      </c>
      <c r="F37" s="84">
        <f t="shared" si="3"/>
        <v>0</v>
      </c>
      <c r="G37" s="64" t="str">
        <f t="shared" si="4"/>
        <v/>
      </c>
      <c r="H37" s="345">
        <f>ROUND((+F37-Total!J37),2)</f>
        <v>0</v>
      </c>
    </row>
    <row r="38" spans="1:8" x14ac:dyDescent="0.3">
      <c r="A38" s="8">
        <f t="shared" si="2"/>
        <v>27</v>
      </c>
      <c r="B38" s="5" t="s">
        <v>46</v>
      </c>
      <c r="C38" s="85"/>
      <c r="D38" s="123">
        <f>+'Canales de Comercialización'!C39</f>
        <v>0</v>
      </c>
      <c r="E38" s="85"/>
      <c r="F38" s="87">
        <f t="shared" si="3"/>
        <v>0</v>
      </c>
      <c r="G38" s="64" t="str">
        <f t="shared" si="4"/>
        <v/>
      </c>
      <c r="H38" s="345">
        <f>ROUND((+F38-Total!J38),2)</f>
        <v>0</v>
      </c>
    </row>
    <row r="39" spans="1:8" x14ac:dyDescent="0.3">
      <c r="A39" s="8">
        <f t="shared" si="2"/>
        <v>28</v>
      </c>
      <c r="B39" s="5" t="s">
        <v>47</v>
      </c>
      <c r="C39" s="85"/>
      <c r="D39" s="123">
        <f>+'Canales de Comercialización'!C40</f>
        <v>0</v>
      </c>
      <c r="E39" s="85"/>
      <c r="F39" s="87">
        <f t="shared" si="3"/>
        <v>0</v>
      </c>
      <c r="G39" s="64" t="str">
        <f t="shared" si="4"/>
        <v/>
      </c>
      <c r="H39" s="345">
        <f>ROUND((+F39-Total!J39),2)</f>
        <v>0</v>
      </c>
    </row>
    <row r="40" spans="1:8" x14ac:dyDescent="0.3">
      <c r="A40" s="8">
        <f t="shared" si="2"/>
        <v>29</v>
      </c>
      <c r="B40" s="5" t="s">
        <v>48</v>
      </c>
      <c r="C40" s="85"/>
      <c r="D40" s="123">
        <f>+'Canales de Comercialización'!C41</f>
        <v>0</v>
      </c>
      <c r="E40" s="85"/>
      <c r="F40" s="87">
        <f t="shared" si="3"/>
        <v>0</v>
      </c>
      <c r="G40" s="64" t="str">
        <f t="shared" si="4"/>
        <v/>
      </c>
      <c r="H40" s="345">
        <f>ROUND((+F40-Total!J40),2)</f>
        <v>0</v>
      </c>
    </row>
    <row r="41" spans="1:8" s="2" customFormat="1" x14ac:dyDescent="0.3">
      <c r="A41" s="8">
        <f t="shared" si="2"/>
        <v>30</v>
      </c>
      <c r="B41" s="4" t="s">
        <v>49</v>
      </c>
      <c r="C41" s="131">
        <f t="shared" ref="C41" si="17">SUM(C42:C43)</f>
        <v>0</v>
      </c>
      <c r="D41" s="131">
        <f>+'Canales de Comercialización'!C42</f>
        <v>0</v>
      </c>
      <c r="E41" s="131">
        <f t="shared" ref="E41" si="18">SUM(E42:E43)</f>
        <v>0</v>
      </c>
      <c r="F41" s="84">
        <f t="shared" si="3"/>
        <v>0</v>
      </c>
      <c r="G41" s="64" t="str">
        <f t="shared" si="4"/>
        <v/>
      </c>
      <c r="H41" s="345">
        <f>ROUND((+F41-Total!J41),2)</f>
        <v>0</v>
      </c>
    </row>
    <row r="42" spans="1:8" x14ac:dyDescent="0.3">
      <c r="A42" s="8">
        <f t="shared" si="2"/>
        <v>31</v>
      </c>
      <c r="B42" s="5" t="s">
        <v>47</v>
      </c>
      <c r="C42" s="85"/>
      <c r="D42" s="123">
        <f>+'Canales de Comercialización'!C43</f>
        <v>0</v>
      </c>
      <c r="E42" s="85"/>
      <c r="F42" s="87">
        <f t="shared" si="3"/>
        <v>0</v>
      </c>
      <c r="G42" s="64" t="str">
        <f t="shared" si="4"/>
        <v/>
      </c>
      <c r="H42" s="345">
        <f>ROUND((+F42-Total!J42),2)</f>
        <v>0</v>
      </c>
    </row>
    <row r="43" spans="1:8" x14ac:dyDescent="0.3">
      <c r="A43" s="8">
        <f t="shared" si="2"/>
        <v>32</v>
      </c>
      <c r="B43" s="5" t="s">
        <v>48</v>
      </c>
      <c r="C43" s="85"/>
      <c r="D43" s="123">
        <f>+'Canales de Comercialización'!C44</f>
        <v>0</v>
      </c>
      <c r="E43" s="85"/>
      <c r="F43" s="87">
        <f t="shared" si="3"/>
        <v>0</v>
      </c>
      <c r="G43" s="64" t="str">
        <f t="shared" si="4"/>
        <v/>
      </c>
      <c r="H43" s="345">
        <f>ROUND((+F43-Total!J43),2)</f>
        <v>0</v>
      </c>
    </row>
    <row r="44" spans="1:8" s="2" customFormat="1" x14ac:dyDescent="0.3">
      <c r="A44" s="8">
        <f t="shared" si="2"/>
        <v>33</v>
      </c>
      <c r="B44" s="4" t="s">
        <v>50</v>
      </c>
      <c r="C44" s="131">
        <f t="shared" ref="C44" si="19">SUM(C45:C46)</f>
        <v>0</v>
      </c>
      <c r="D44" s="131">
        <f>+'Canales de Comercialización'!C45</f>
        <v>0</v>
      </c>
      <c r="E44" s="131">
        <f t="shared" ref="E44" si="20">SUM(E45:E46)</f>
        <v>0</v>
      </c>
      <c r="F44" s="84">
        <f t="shared" ref="F44" si="21">SUM(C44:E44)</f>
        <v>0</v>
      </c>
      <c r="G44" s="64" t="str">
        <f t="shared" si="4"/>
        <v/>
      </c>
      <c r="H44" s="345">
        <f>ROUND((+F44-Total!J44),2)</f>
        <v>0</v>
      </c>
    </row>
    <row r="45" spans="1:8" s="2" customFormat="1" x14ac:dyDescent="0.3">
      <c r="A45" s="8">
        <f>+A44+1</f>
        <v>34</v>
      </c>
      <c r="B45" s="5" t="s">
        <v>168</v>
      </c>
      <c r="C45" s="88"/>
      <c r="D45" s="127">
        <f>+'Canales de Comercialización'!C46</f>
        <v>0</v>
      </c>
      <c r="E45" s="88"/>
      <c r="F45" s="87">
        <f t="shared" si="3"/>
        <v>0</v>
      </c>
      <c r="G45" s="64" t="str">
        <f t="shared" si="4"/>
        <v/>
      </c>
      <c r="H45" s="345">
        <f>ROUND((+F45-Total!J45),2)</f>
        <v>0</v>
      </c>
    </row>
    <row r="46" spans="1:8" s="2" customFormat="1" x14ac:dyDescent="0.3">
      <c r="A46" s="8">
        <f t="shared" ref="A46:A71" si="22">+A45+1</f>
        <v>35</v>
      </c>
      <c r="B46" s="5" t="s">
        <v>37</v>
      </c>
      <c r="C46" s="88"/>
      <c r="D46" s="127">
        <f>+'Canales de Comercialización'!C47</f>
        <v>0</v>
      </c>
      <c r="E46" s="88"/>
      <c r="F46" s="87">
        <f t="shared" si="3"/>
        <v>0</v>
      </c>
      <c r="G46" s="64" t="str">
        <f t="shared" si="4"/>
        <v/>
      </c>
      <c r="H46" s="345">
        <f>ROUND((+F46-Total!J46),2)</f>
        <v>0</v>
      </c>
    </row>
    <row r="47" spans="1:8" s="2" customFormat="1" x14ac:dyDescent="0.3">
      <c r="A47" s="8">
        <f t="shared" si="22"/>
        <v>36</v>
      </c>
      <c r="B47" s="4" t="s">
        <v>51</v>
      </c>
      <c r="C47" s="131">
        <f>SUM(C48:C53)</f>
        <v>0</v>
      </c>
      <c r="D47" s="131">
        <f>+'Canales de Comercialización'!C48</f>
        <v>0</v>
      </c>
      <c r="E47" s="131">
        <f t="shared" ref="E47" si="23">SUM(E48:E53)</f>
        <v>0</v>
      </c>
      <c r="F47" s="84">
        <f t="shared" si="3"/>
        <v>0</v>
      </c>
      <c r="G47" s="64" t="str">
        <f t="shared" si="4"/>
        <v/>
      </c>
      <c r="H47" s="345">
        <f>ROUND((+F47-Total!J47),2)</f>
        <v>0</v>
      </c>
    </row>
    <row r="48" spans="1:8" x14ac:dyDescent="0.3">
      <c r="A48" s="8">
        <f t="shared" si="22"/>
        <v>37</v>
      </c>
      <c r="B48" s="5" t="s">
        <v>52</v>
      </c>
      <c r="C48" s="85"/>
      <c r="D48" s="123">
        <f>+'Canales de Comercialización'!C49</f>
        <v>0</v>
      </c>
      <c r="E48" s="85"/>
      <c r="F48" s="87">
        <f t="shared" si="3"/>
        <v>0</v>
      </c>
      <c r="G48" s="64" t="str">
        <f t="shared" si="4"/>
        <v/>
      </c>
      <c r="H48" s="345">
        <f>ROUND((+F48-Total!J48),2)</f>
        <v>0</v>
      </c>
    </row>
    <row r="49" spans="1:11" x14ac:dyDescent="0.3">
      <c r="A49" s="8">
        <f t="shared" si="22"/>
        <v>38</v>
      </c>
      <c r="B49" s="5" t="s">
        <v>53</v>
      </c>
      <c r="C49" s="85"/>
      <c r="D49" s="123">
        <f>+'Canales de Comercialización'!C50</f>
        <v>0</v>
      </c>
      <c r="E49" s="85"/>
      <c r="F49" s="87">
        <f t="shared" si="3"/>
        <v>0</v>
      </c>
      <c r="G49" s="64" t="str">
        <f t="shared" si="4"/>
        <v/>
      </c>
      <c r="H49" s="345">
        <f>ROUND((+F49-Total!J49),2)</f>
        <v>0</v>
      </c>
    </row>
    <row r="50" spans="1:11" x14ac:dyDescent="0.3">
      <c r="A50" s="8">
        <f t="shared" si="22"/>
        <v>39</v>
      </c>
      <c r="B50" s="5" t="s">
        <v>54</v>
      </c>
      <c r="C50" s="85"/>
      <c r="D50" s="123">
        <f>+'Canales de Comercialización'!C51</f>
        <v>0</v>
      </c>
      <c r="E50" s="85"/>
      <c r="F50" s="87">
        <f t="shared" si="3"/>
        <v>0</v>
      </c>
      <c r="G50" s="64" t="str">
        <f t="shared" si="4"/>
        <v/>
      </c>
      <c r="H50" s="345">
        <f>ROUND((+F50-Total!J50),2)</f>
        <v>0</v>
      </c>
    </row>
    <row r="51" spans="1:11" x14ac:dyDescent="0.3">
      <c r="A51" s="8">
        <f t="shared" si="22"/>
        <v>40</v>
      </c>
      <c r="B51" s="5" t="s">
        <v>55</v>
      </c>
      <c r="C51" s="85"/>
      <c r="D51" s="123">
        <f>+'Canales de Comercialización'!C52</f>
        <v>0</v>
      </c>
      <c r="E51" s="85"/>
      <c r="F51" s="87">
        <f t="shared" si="3"/>
        <v>0</v>
      </c>
      <c r="G51" s="64" t="str">
        <f t="shared" si="4"/>
        <v/>
      </c>
      <c r="H51" s="345">
        <f>ROUND((+F51-Total!J51),2)</f>
        <v>0</v>
      </c>
    </row>
    <row r="52" spans="1:11" x14ac:dyDescent="0.3">
      <c r="A52" s="8">
        <f t="shared" si="22"/>
        <v>41</v>
      </c>
      <c r="B52" s="5" t="s">
        <v>56</v>
      </c>
      <c r="C52" s="85"/>
      <c r="D52" s="123">
        <f>+'Canales de Comercialización'!C53</f>
        <v>0</v>
      </c>
      <c r="E52" s="85"/>
      <c r="F52" s="87">
        <f t="shared" si="3"/>
        <v>0</v>
      </c>
      <c r="G52" s="64" t="str">
        <f t="shared" si="4"/>
        <v/>
      </c>
      <c r="H52" s="345">
        <f>ROUND((+F52-Total!J52),2)</f>
        <v>0</v>
      </c>
    </row>
    <row r="53" spans="1:11" s="2" customFormat="1" x14ac:dyDescent="0.3">
      <c r="A53" s="8">
        <f t="shared" si="22"/>
        <v>42</v>
      </c>
      <c r="B53" s="5" t="s">
        <v>57</v>
      </c>
      <c r="C53" s="85"/>
      <c r="D53" s="123">
        <f>+'Canales de Comercialización'!C54</f>
        <v>0</v>
      </c>
      <c r="E53" s="85"/>
      <c r="F53" s="87">
        <f t="shared" si="3"/>
        <v>0</v>
      </c>
      <c r="G53" s="64" t="str">
        <f t="shared" si="4"/>
        <v/>
      </c>
      <c r="H53" s="345">
        <f>ROUND((+F53-Total!J53),2)</f>
        <v>0</v>
      </c>
    </row>
    <row r="54" spans="1:11" s="2" customFormat="1" x14ac:dyDescent="0.3">
      <c r="A54" s="8">
        <f t="shared" si="22"/>
        <v>43</v>
      </c>
      <c r="B54" s="4" t="s">
        <v>58</v>
      </c>
      <c r="C54" s="131">
        <f t="shared" ref="C54" si="24">SUM(C55:C61)</f>
        <v>0</v>
      </c>
      <c r="D54" s="131">
        <f>+'Canales de Comercialización'!C55</f>
        <v>0</v>
      </c>
      <c r="E54" s="131">
        <f t="shared" ref="E54" si="25">SUM(E55:E61)</f>
        <v>0</v>
      </c>
      <c r="F54" s="84">
        <f t="shared" si="3"/>
        <v>0</v>
      </c>
      <c r="G54" s="64" t="str">
        <f t="shared" si="4"/>
        <v/>
      </c>
      <c r="H54" s="345">
        <f>ROUND((+F54-Total!J54),2)</f>
        <v>0</v>
      </c>
      <c r="I54" s="352">
        <f>+F54</f>
        <v>0</v>
      </c>
      <c r="J54" s="353">
        <f>IFERROR(+I54/$AG$54,0)</f>
        <v>0</v>
      </c>
    </row>
    <row r="55" spans="1:11" s="2" customFormat="1" x14ac:dyDescent="0.3">
      <c r="A55" s="8">
        <f t="shared" si="22"/>
        <v>44</v>
      </c>
      <c r="B55" s="5" t="s">
        <v>59</v>
      </c>
      <c r="C55" s="85"/>
      <c r="D55" s="123">
        <f>+'Canales de Comercialización'!C56</f>
        <v>0</v>
      </c>
      <c r="E55" s="85"/>
      <c r="F55" s="87">
        <f t="shared" si="3"/>
        <v>0</v>
      </c>
      <c r="G55" s="64" t="str">
        <f t="shared" si="4"/>
        <v/>
      </c>
      <c r="H55" s="345">
        <f>ROUND((+F55-Total!J55),2)</f>
        <v>0</v>
      </c>
      <c r="I55" s="350">
        <f t="shared" ref="I55:I61" si="26">+F55</f>
        <v>0</v>
      </c>
      <c r="J55" s="351">
        <f t="shared" ref="J55:J61" si="27">IFERROR(+I55/$AG$54,0)</f>
        <v>0</v>
      </c>
    </row>
    <row r="56" spans="1:11" x14ac:dyDescent="0.3">
      <c r="A56" s="8">
        <f t="shared" si="22"/>
        <v>45</v>
      </c>
      <c r="B56" s="5" t="s">
        <v>60</v>
      </c>
      <c r="C56" s="85"/>
      <c r="D56" s="123">
        <f>+'Canales de Comercialización'!C57</f>
        <v>0</v>
      </c>
      <c r="E56" s="85"/>
      <c r="F56" s="87">
        <f t="shared" si="3"/>
        <v>0</v>
      </c>
      <c r="G56" s="64" t="str">
        <f t="shared" si="4"/>
        <v/>
      </c>
      <c r="H56" s="345">
        <f>ROUND((+F56-Total!J56),2)</f>
        <v>0</v>
      </c>
      <c r="I56" s="350">
        <f t="shared" si="26"/>
        <v>0</v>
      </c>
      <c r="J56" s="351">
        <f t="shared" si="27"/>
        <v>0</v>
      </c>
    </row>
    <row r="57" spans="1:11" x14ac:dyDescent="0.3">
      <c r="A57" s="8">
        <f t="shared" si="22"/>
        <v>46</v>
      </c>
      <c r="B57" s="6" t="s">
        <v>61</v>
      </c>
      <c r="C57" s="212"/>
      <c r="D57" s="213">
        <f>+'Canales de Comercialización'!C58</f>
        <v>0</v>
      </c>
      <c r="E57" s="212"/>
      <c r="F57" s="87">
        <f t="shared" ref="F57" si="28">SUM(C57:E57)</f>
        <v>0</v>
      </c>
      <c r="G57" s="64" t="str">
        <f t="shared" si="4"/>
        <v/>
      </c>
      <c r="H57" s="345">
        <f>ROUND((+F57-Total!J57),2)</f>
        <v>0</v>
      </c>
      <c r="I57" s="350">
        <f t="shared" ref="I57" si="29">+F57</f>
        <v>0</v>
      </c>
      <c r="J57" s="351">
        <f t="shared" ref="J57" si="30">IFERROR(+I57/$AG$54,0)</f>
        <v>0</v>
      </c>
    </row>
    <row r="58" spans="1:11" x14ac:dyDescent="0.3">
      <c r="A58" s="8">
        <f t="shared" si="22"/>
        <v>47</v>
      </c>
      <c r="B58" s="5" t="s">
        <v>194</v>
      </c>
      <c r="C58" s="85"/>
      <c r="D58" s="123">
        <f>+'Canales de Comercialización'!C59</f>
        <v>0</v>
      </c>
      <c r="E58" s="85"/>
      <c r="F58" s="87">
        <f t="shared" si="3"/>
        <v>0</v>
      </c>
      <c r="G58" s="64" t="str">
        <f t="shared" si="4"/>
        <v/>
      </c>
      <c r="H58" s="345">
        <f>ROUND((+F58-Total!J58),2)</f>
        <v>0</v>
      </c>
      <c r="I58" s="350">
        <f t="shared" si="26"/>
        <v>0</v>
      </c>
      <c r="J58" s="351">
        <f t="shared" si="27"/>
        <v>0</v>
      </c>
    </row>
    <row r="59" spans="1:11" s="2" customFormat="1" x14ac:dyDescent="0.3">
      <c r="A59" s="8">
        <f t="shared" si="22"/>
        <v>48</v>
      </c>
      <c r="B59" s="5" t="s">
        <v>62</v>
      </c>
      <c r="C59" s="85"/>
      <c r="D59" s="123">
        <f>+'Canales de Comercialización'!C60</f>
        <v>0</v>
      </c>
      <c r="E59" s="85"/>
      <c r="F59" s="87">
        <f t="shared" ref="F59" si="31">SUM(C59:E59)</f>
        <v>0</v>
      </c>
      <c r="G59" s="64" t="str">
        <f t="shared" si="4"/>
        <v/>
      </c>
      <c r="H59" s="345">
        <f>ROUND((+F59-Total!J59),2)</f>
        <v>0</v>
      </c>
      <c r="I59" s="350">
        <f t="shared" ref="I59" si="32">+F59</f>
        <v>0</v>
      </c>
      <c r="J59" s="351">
        <f t="shared" ref="J59" si="33">IFERROR(+I59/$AG$54,0)</f>
        <v>0</v>
      </c>
    </row>
    <row r="60" spans="1:11" s="2" customFormat="1" x14ac:dyDescent="0.3">
      <c r="A60" s="8">
        <f t="shared" si="22"/>
        <v>49</v>
      </c>
      <c r="B60" s="5" t="s">
        <v>197</v>
      </c>
      <c r="C60" s="85"/>
      <c r="D60" s="123">
        <f>+'Canales de Comercialización'!C61</f>
        <v>0</v>
      </c>
      <c r="E60" s="85"/>
      <c r="F60" s="87">
        <f t="shared" si="3"/>
        <v>0</v>
      </c>
      <c r="G60" s="64" t="str">
        <f t="shared" si="4"/>
        <v/>
      </c>
      <c r="H60" s="345">
        <f>ROUND((+F60-Total!J60),2)</f>
        <v>0</v>
      </c>
      <c r="I60" s="350">
        <f t="shared" si="26"/>
        <v>0</v>
      </c>
      <c r="J60" s="351">
        <f t="shared" si="27"/>
        <v>0</v>
      </c>
    </row>
    <row r="61" spans="1:11" ht="18" x14ac:dyDescent="0.35">
      <c r="A61" s="8">
        <f t="shared" si="22"/>
        <v>50</v>
      </c>
      <c r="B61" s="5" t="s">
        <v>63</v>
      </c>
      <c r="C61" s="85"/>
      <c r="D61" s="123">
        <f>+'Canales de Comercialización'!C62</f>
        <v>0</v>
      </c>
      <c r="E61" s="85"/>
      <c r="F61" s="87">
        <f t="shared" si="3"/>
        <v>0</v>
      </c>
      <c r="G61" s="64" t="str">
        <f t="shared" si="4"/>
        <v/>
      </c>
      <c r="H61" s="345">
        <f>ROUND((+F61-Total!J61),2)</f>
        <v>0</v>
      </c>
      <c r="I61" s="350">
        <f t="shared" si="26"/>
        <v>0</v>
      </c>
      <c r="J61" s="349">
        <f t="shared" si="27"/>
        <v>0</v>
      </c>
      <c r="K61" s="333" t="str">
        <f>IF(J61&gt;0.05,"Excede el 5%","")</f>
        <v/>
      </c>
    </row>
    <row r="62" spans="1:11" s="2" customFormat="1" x14ac:dyDescent="0.3">
      <c r="A62" s="8">
        <f t="shared" si="22"/>
        <v>51</v>
      </c>
      <c r="B62" s="4" t="s">
        <v>64</v>
      </c>
      <c r="C62" s="88"/>
      <c r="D62" s="127">
        <f>+'Canales de Comercialización'!C63</f>
        <v>0</v>
      </c>
      <c r="E62" s="88"/>
      <c r="F62" s="90">
        <f t="shared" si="3"/>
        <v>0</v>
      </c>
      <c r="G62" s="64" t="str">
        <f t="shared" si="4"/>
        <v/>
      </c>
      <c r="H62" s="345">
        <f>ROUND((+F62-Total!J62),2)</f>
        <v>0</v>
      </c>
    </row>
    <row r="63" spans="1:11" s="2" customFormat="1" x14ac:dyDescent="0.3">
      <c r="A63" s="8">
        <f t="shared" si="22"/>
        <v>52</v>
      </c>
      <c r="B63" s="4" t="s">
        <v>65</v>
      </c>
      <c r="C63" s="207">
        <f>SUM(C64:C70)</f>
        <v>0</v>
      </c>
      <c r="D63" s="207">
        <f>+'Canales de Comercialización'!C64</f>
        <v>0</v>
      </c>
      <c r="E63" s="207">
        <f>SUM(E64:E70)</f>
        <v>0</v>
      </c>
      <c r="F63" s="84">
        <f t="shared" si="3"/>
        <v>0</v>
      </c>
      <c r="G63" s="64" t="str">
        <f t="shared" si="4"/>
        <v/>
      </c>
      <c r="H63" s="345">
        <f>ROUND((+F63-Total!J63),2)</f>
        <v>0</v>
      </c>
    </row>
    <row r="64" spans="1:11" x14ac:dyDescent="0.3">
      <c r="A64" s="8">
        <f t="shared" si="22"/>
        <v>53</v>
      </c>
      <c r="B64" s="5" t="s">
        <v>193</v>
      </c>
      <c r="C64" s="208"/>
      <c r="D64" s="209">
        <f>+'Canales de Comercialización'!C65</f>
        <v>0</v>
      </c>
      <c r="E64" s="208"/>
      <c r="F64" s="87">
        <f t="shared" si="3"/>
        <v>0</v>
      </c>
      <c r="G64" s="64" t="str">
        <f t="shared" si="4"/>
        <v/>
      </c>
      <c r="H64" s="345">
        <f>ROUND((+F64-Total!J64),2)</f>
        <v>0</v>
      </c>
      <c r="I64" s="2"/>
      <c r="J64" s="2"/>
    </row>
    <row r="65" spans="1:8" x14ac:dyDescent="0.3">
      <c r="A65" s="8">
        <f t="shared" si="22"/>
        <v>54</v>
      </c>
      <c r="B65" s="5" t="s">
        <v>169</v>
      </c>
      <c r="C65" s="208"/>
      <c r="D65" s="209">
        <f>+'Canales de Comercialización'!C66</f>
        <v>0</v>
      </c>
      <c r="E65" s="208"/>
      <c r="F65" s="87">
        <f t="shared" si="3"/>
        <v>0</v>
      </c>
      <c r="G65" s="64" t="str">
        <f t="shared" si="4"/>
        <v/>
      </c>
      <c r="H65" s="345">
        <f>ROUND((+F65-Total!J65),2)</f>
        <v>0</v>
      </c>
    </row>
    <row r="66" spans="1:8" x14ac:dyDescent="0.3">
      <c r="A66" s="8">
        <f t="shared" si="22"/>
        <v>55</v>
      </c>
      <c r="B66" s="5" t="s">
        <v>171</v>
      </c>
      <c r="C66" s="212"/>
      <c r="D66" s="213">
        <f>+'Canales de Comercialización'!C67</f>
        <v>0</v>
      </c>
      <c r="E66" s="212"/>
      <c r="F66" s="87">
        <f t="shared" si="3"/>
        <v>0</v>
      </c>
      <c r="G66" s="64" t="str">
        <f t="shared" si="4"/>
        <v/>
      </c>
      <c r="H66" s="345">
        <f>ROUND((+F66-Total!J66),2)</f>
        <v>0</v>
      </c>
    </row>
    <row r="67" spans="1:8" x14ac:dyDescent="0.3">
      <c r="A67" s="8">
        <f t="shared" si="22"/>
        <v>56</v>
      </c>
      <c r="B67" s="5" t="s">
        <v>178</v>
      </c>
      <c r="C67" s="212"/>
      <c r="D67" s="213">
        <f>+'Canales de Comercialización'!C68</f>
        <v>0</v>
      </c>
      <c r="E67" s="212"/>
      <c r="F67" s="87">
        <f t="shared" si="3"/>
        <v>0</v>
      </c>
      <c r="G67" s="64" t="str">
        <f t="shared" si="4"/>
        <v/>
      </c>
      <c r="H67" s="345">
        <f>ROUND((+F67-Total!J67),2)</f>
        <v>0</v>
      </c>
    </row>
    <row r="68" spans="1:8" x14ac:dyDescent="0.3">
      <c r="A68" s="8">
        <f t="shared" si="22"/>
        <v>57</v>
      </c>
      <c r="B68" s="5" t="s">
        <v>170</v>
      </c>
      <c r="C68" s="212"/>
      <c r="D68" s="213">
        <f>+'Canales de Comercialización'!C69</f>
        <v>0</v>
      </c>
      <c r="E68" s="212"/>
      <c r="F68" s="87">
        <f t="shared" si="3"/>
        <v>0</v>
      </c>
      <c r="G68" s="64" t="str">
        <f t="shared" si="4"/>
        <v/>
      </c>
      <c r="H68" s="345">
        <f>ROUND((+F68-Total!J68),2)</f>
        <v>0</v>
      </c>
    </row>
    <row r="69" spans="1:8" x14ac:dyDescent="0.3">
      <c r="A69" s="8">
        <f t="shared" si="22"/>
        <v>58</v>
      </c>
      <c r="B69" s="6" t="s">
        <v>196</v>
      </c>
      <c r="C69" s="212"/>
      <c r="D69" s="213">
        <f>+'Canales de Comercialización'!C70</f>
        <v>0</v>
      </c>
      <c r="E69" s="212"/>
      <c r="F69" s="87">
        <f t="shared" si="3"/>
        <v>0</v>
      </c>
      <c r="G69" s="64" t="str">
        <f t="shared" si="4"/>
        <v/>
      </c>
      <c r="H69" s="345">
        <f>ROUND((+F69-Total!J69),2)</f>
        <v>0</v>
      </c>
    </row>
    <row r="70" spans="1:8" ht="15" thickBot="1" x14ac:dyDescent="0.35">
      <c r="A70" s="8">
        <f>+A69+1</f>
        <v>59</v>
      </c>
      <c r="B70" s="6" t="s">
        <v>190</v>
      </c>
      <c r="C70" s="212"/>
      <c r="D70" s="213">
        <f>+'Canales de Comercialización'!C71</f>
        <v>0</v>
      </c>
      <c r="E70" s="212"/>
      <c r="F70" s="87">
        <f t="shared" si="3"/>
        <v>0</v>
      </c>
      <c r="G70" s="64" t="str">
        <f t="shared" si="4"/>
        <v/>
      </c>
      <c r="H70" s="345">
        <f>ROUND((+F70-Total!J70),2)</f>
        <v>0</v>
      </c>
    </row>
    <row r="71" spans="1:8" s="2" customFormat="1" ht="15.6" thickTop="1" thickBot="1" x14ac:dyDescent="0.35">
      <c r="A71" s="7">
        <f t="shared" si="22"/>
        <v>60</v>
      </c>
      <c r="B71" s="3" t="s">
        <v>95</v>
      </c>
      <c r="C71" s="214">
        <f>+C13+C16+C20+C23+C26+C30+C31+C32+C33+C34+C37+C41+C44+C47+C54+C62+C63</f>
        <v>0</v>
      </c>
      <c r="D71" s="214">
        <f>+'Canales de Comercialización'!C72</f>
        <v>0</v>
      </c>
      <c r="E71" s="214">
        <f>+E13+E16+E20+E23+E26+E30+E31+E32+E33+E34+E37+E41+E44+E47+E54+E62+E63</f>
        <v>0</v>
      </c>
      <c r="F71" s="99">
        <f t="shared" si="3"/>
        <v>0</v>
      </c>
      <c r="G71" s="70" t="str">
        <f t="shared" si="4"/>
        <v/>
      </c>
      <c r="H71" s="346">
        <f>ROUND((+F71-Total!J71),2)</f>
        <v>0</v>
      </c>
    </row>
    <row r="72" spans="1:8" ht="15" thickTop="1" x14ac:dyDescent="0.3">
      <c r="C72"/>
      <c r="F72"/>
    </row>
    <row r="73" spans="1:8" x14ac:dyDescent="0.3">
      <c r="C73"/>
      <c r="F73"/>
    </row>
    <row r="74" spans="1:8" x14ac:dyDescent="0.3">
      <c r="C74"/>
      <c r="F74"/>
    </row>
    <row r="75" spans="1:8" x14ac:dyDescent="0.3">
      <c r="C75"/>
      <c r="F75"/>
    </row>
    <row r="76" spans="1:8" x14ac:dyDescent="0.3">
      <c r="C76"/>
      <c r="F76"/>
    </row>
  </sheetData>
  <sheetProtection algorithmName="SHA-512" hashValue="SGZq8QUzXWZO/kJS0PJYeZY7vNUTaJN+iPerG6Y+IG46g/LkgRiiGpcaZCEoGvjx5m88NXQitkayTZV2aCaC3A==" saltValue="Dltx/Ig3GBpb30JMGg0cHA==" spinCount="100000" sheet="1" objects="1" scenarios="1"/>
  <pageMargins left="0.39370078740157483" right="0.35433070866141736" top="0.55118110236220474" bottom="0.62992125984251968" header="0.31496062992125984" footer="0.31496062992125984"/>
  <pageSetup paperSize="5" scale="83" fitToWidth="0" orientation="portrait" r:id="rId1"/>
  <headerFooter>
    <oddFooter>&amp;C&amp;P/&amp;N&amp;R&amp;D 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6AF0-CA83-4F2C-8D8C-7F8E6EEB56F1}">
  <sheetPr>
    <pageSetUpPr fitToPage="1"/>
  </sheetPr>
  <dimension ref="A1:T77"/>
  <sheetViews>
    <sheetView showGridLines="0" zoomScale="80" zoomScaleNormal="80" workbookViewId="0">
      <pane xSplit="3" ySplit="12" topLeftCell="D13" activePane="bottomRight" state="frozen"/>
      <selection activeCell="B12" sqref="B12"/>
      <selection pane="topRight" activeCell="B12" sqref="B12"/>
      <selection pane="bottomLeft" activeCell="B12" sqref="B12"/>
      <selection pane="bottomRight" activeCell="D12" sqref="D12"/>
    </sheetView>
  </sheetViews>
  <sheetFormatPr baseColWidth="10" defaultColWidth="11.44140625" defaultRowHeight="14.4" x14ac:dyDescent="0.3"/>
  <cols>
    <col min="1" max="1" width="5" customWidth="1"/>
    <col min="2" max="2" width="35.5546875" customWidth="1"/>
    <col min="3" max="3" width="19.5546875" style="2" customWidth="1"/>
    <col min="4" max="18" width="23.77734375" style="2" customWidth="1"/>
  </cols>
  <sheetData>
    <row r="1" spans="1:18" ht="18" x14ac:dyDescent="0.3">
      <c r="B1" s="303" t="s">
        <v>0</v>
      </c>
      <c r="C1" s="276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</row>
    <row r="2" spans="1:18" ht="15.6" x14ac:dyDescent="0.3">
      <c r="B2" s="306" t="s">
        <v>1</v>
      </c>
      <c r="C2" s="276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1:18" ht="15.6" x14ac:dyDescent="0.3">
      <c r="B3" s="310" t="s">
        <v>179</v>
      </c>
      <c r="C3" s="276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4" spans="1:18" ht="15.6" x14ac:dyDescent="0.3">
      <c r="B4" s="309" t="str">
        <f>+Local!B4</f>
        <v>AL 31 DE ENERO DE 2026</v>
      </c>
      <c r="C4" s="276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</row>
    <row r="5" spans="1:18" x14ac:dyDescent="0.3">
      <c r="B5" s="276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</row>
    <row r="6" spans="1:18" ht="15.6" x14ac:dyDescent="0.3">
      <c r="B6" s="334" t="s">
        <v>4</v>
      </c>
      <c r="C6" s="280" t="str">
        <f>+Local!C6</f>
        <v>Nombre de la Compañía</v>
      </c>
    </row>
    <row r="7" spans="1:18" ht="15.6" x14ac:dyDescent="0.3">
      <c r="B7" s="334" t="s">
        <v>5</v>
      </c>
      <c r="C7" s="280" t="str">
        <f>+Local!C7</f>
        <v>XXXX-XXXX-XXXX</v>
      </c>
    </row>
    <row r="8" spans="1:18" ht="16.2" thickBot="1" x14ac:dyDescent="0.35">
      <c r="B8" s="334" t="s">
        <v>167</v>
      </c>
      <c r="C8" s="293">
        <f>+Local!C8</f>
        <v>46053</v>
      </c>
    </row>
    <row r="9" spans="1:18" s="37" customFormat="1" ht="18.600000000000001" thickTop="1" x14ac:dyDescent="0.3">
      <c r="A9" s="34"/>
      <c r="B9" s="35"/>
      <c r="C9" s="347"/>
      <c r="D9" s="341" t="s">
        <v>180</v>
      </c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</row>
    <row r="10" spans="1:18" ht="18" x14ac:dyDescent="0.3">
      <c r="A10" s="17"/>
      <c r="B10" s="55" t="s">
        <v>9</v>
      </c>
      <c r="C10" s="401" t="s">
        <v>267</v>
      </c>
      <c r="D10" s="348">
        <v>1</v>
      </c>
      <c r="E10" s="348">
        <v>2</v>
      </c>
      <c r="F10" s="348">
        <v>3</v>
      </c>
      <c r="G10" s="348">
        <v>4</v>
      </c>
      <c r="H10" s="348">
        <v>5</v>
      </c>
      <c r="I10" s="348">
        <v>6</v>
      </c>
      <c r="J10" s="348">
        <v>7</v>
      </c>
      <c r="K10" s="348">
        <v>8</v>
      </c>
      <c r="L10" s="348">
        <v>9</v>
      </c>
      <c r="M10" s="348">
        <v>10</v>
      </c>
      <c r="N10" s="348">
        <v>11</v>
      </c>
      <c r="O10" s="348">
        <v>12</v>
      </c>
      <c r="P10" s="348">
        <v>13</v>
      </c>
      <c r="Q10" s="348">
        <v>14</v>
      </c>
      <c r="R10" s="348">
        <v>15</v>
      </c>
    </row>
    <row r="11" spans="1:18" ht="21" hidden="1" customHeight="1" x14ac:dyDescent="0.3">
      <c r="A11" s="17"/>
      <c r="B11" s="55"/>
      <c r="C11" s="402"/>
      <c r="D11" s="348" t="str">
        <f>IFERROR(VLOOKUP(D12,Tabla5[[#All],[Nombre del Canal]:[0]],2,FALSE),"")</f>
        <v>0</v>
      </c>
      <c r="E11" s="348" t="str">
        <f>IFERROR(VLOOKUP(E12,Tabla5[[#All],[Nombre del Canal]:[0]],2,FALSE),"")</f>
        <v/>
      </c>
      <c r="F11" s="348" t="str">
        <f>IFERROR(VLOOKUP(F12,Tabla5[[#All],[Nombre del Canal]:[0]],2,FALSE),"")</f>
        <v/>
      </c>
      <c r="G11" s="348" t="str">
        <f>IFERROR(VLOOKUP(G12,Tabla5[[#All],[Nombre del Canal]:[0]],2,FALSE),"")</f>
        <v/>
      </c>
      <c r="H11" s="348" t="str">
        <f>IFERROR(VLOOKUP(H12,Tabla5[[#All],[Nombre del Canal]:[0]],2,FALSE),"")</f>
        <v/>
      </c>
      <c r="I11" s="348" t="str">
        <f>IFERROR(VLOOKUP(I12,Tabla5[[#All],[Nombre del Canal]:[0]],2,FALSE),"")</f>
        <v/>
      </c>
      <c r="J11" s="348" t="str">
        <f>IFERROR(VLOOKUP(J12,Tabla5[[#All],[Nombre del Canal]:[0]],2,FALSE),"")</f>
        <v/>
      </c>
      <c r="K11" s="348" t="str">
        <f>IFERROR(VLOOKUP(K12,Tabla5[[#All],[Nombre del Canal]:[0]],2,FALSE),"")</f>
        <v/>
      </c>
      <c r="L11" s="348" t="str">
        <f>IFERROR(VLOOKUP(L12,Tabla5[[#All],[Nombre del Canal]:[0]],2,FALSE),"")</f>
        <v/>
      </c>
      <c r="M11" s="348" t="str">
        <f>IFERROR(VLOOKUP(M12,Tabla5[[#All],[Nombre del Canal]:[0]],2,FALSE),"")</f>
        <v/>
      </c>
      <c r="N11" s="348" t="str">
        <f>IFERROR(VLOOKUP(N12,Tabla5[[#All],[Nombre del Canal]:[0]],2,FALSE),"")</f>
        <v/>
      </c>
      <c r="O11" s="348" t="str">
        <f>IFERROR(VLOOKUP(O12,Tabla5[[#All],[Nombre del Canal]:[0]],2,FALSE),"")</f>
        <v/>
      </c>
      <c r="P11" s="348" t="str">
        <f>IFERROR(VLOOKUP(P12,Tabla5[[#All],[Nombre del Canal]:[0]],2,FALSE),"")</f>
        <v/>
      </c>
      <c r="Q11" s="348" t="str">
        <f>IFERROR(VLOOKUP(Q12,Tabla5[[#All],[Nombre del Canal]:[0]],2,FALSE),"")</f>
        <v/>
      </c>
      <c r="R11" s="348" t="str">
        <f>IFERROR(VLOOKUP(R12,Tabla5[[#All],[Nombre del Canal]:[0]],2,FALSE),"")</f>
        <v/>
      </c>
    </row>
    <row r="12" spans="1:18" ht="31.8" customHeight="1" thickBot="1" x14ac:dyDescent="0.35">
      <c r="A12" s="14"/>
      <c r="B12" s="375"/>
      <c r="C12" s="403"/>
      <c r="D12" s="377" t="s">
        <v>239</v>
      </c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8"/>
    </row>
    <row r="13" spans="1:18" s="2" customFormat="1" ht="15" thickTop="1" x14ac:dyDescent="0.3">
      <c r="A13" s="10">
        <v>1</v>
      </c>
      <c r="B13" s="1" t="s">
        <v>175</v>
      </c>
      <c r="C13" s="29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</row>
    <row r="14" spans="1:18" s="2" customFormat="1" x14ac:dyDescent="0.3">
      <c r="A14" s="8">
        <f>+A13+1</f>
        <v>2</v>
      </c>
      <c r="B14" s="4" t="s">
        <v>26</v>
      </c>
      <c r="C14" s="84">
        <f t="shared" ref="C14:C44" si="0">SUM(D14:R14)</f>
        <v>0</v>
      </c>
      <c r="D14" s="131">
        <f t="shared" ref="D14" si="1">SUM(D15:D16)</f>
        <v>0</v>
      </c>
      <c r="E14" s="131">
        <f t="shared" ref="E14:R14" si="2">SUM(E15:E16)</f>
        <v>0</v>
      </c>
      <c r="F14" s="131">
        <f t="shared" si="2"/>
        <v>0</v>
      </c>
      <c r="G14" s="131">
        <f t="shared" si="2"/>
        <v>0</v>
      </c>
      <c r="H14" s="131">
        <f t="shared" si="2"/>
        <v>0</v>
      </c>
      <c r="I14" s="131">
        <f t="shared" si="2"/>
        <v>0</v>
      </c>
      <c r="J14" s="131">
        <f t="shared" si="2"/>
        <v>0</v>
      </c>
      <c r="K14" s="131">
        <f t="shared" si="2"/>
        <v>0</v>
      </c>
      <c r="L14" s="131">
        <f t="shared" si="2"/>
        <v>0</v>
      </c>
      <c r="M14" s="131">
        <f t="shared" si="2"/>
        <v>0</v>
      </c>
      <c r="N14" s="131">
        <f t="shared" si="2"/>
        <v>0</v>
      </c>
      <c r="O14" s="131">
        <f t="shared" si="2"/>
        <v>0</v>
      </c>
      <c r="P14" s="131">
        <f t="shared" si="2"/>
        <v>0</v>
      </c>
      <c r="Q14" s="131">
        <f t="shared" si="2"/>
        <v>0</v>
      </c>
      <c r="R14" s="131">
        <f t="shared" si="2"/>
        <v>0</v>
      </c>
    </row>
    <row r="15" spans="1:18" x14ac:dyDescent="0.3">
      <c r="A15" s="8">
        <f t="shared" ref="A15:A45" si="3">+A14+1</f>
        <v>3</v>
      </c>
      <c r="B15" s="5" t="s">
        <v>27</v>
      </c>
      <c r="C15" s="87">
        <f t="shared" si="0"/>
        <v>0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18" x14ac:dyDescent="0.3">
      <c r="A16" s="8">
        <f t="shared" si="3"/>
        <v>4</v>
      </c>
      <c r="B16" s="5" t="s">
        <v>28</v>
      </c>
      <c r="C16" s="87">
        <f t="shared" si="0"/>
        <v>0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s="2" customFormat="1" x14ac:dyDescent="0.3">
      <c r="A17" s="8">
        <f t="shared" si="3"/>
        <v>5</v>
      </c>
      <c r="B17" s="4" t="s">
        <v>29</v>
      </c>
      <c r="C17" s="84">
        <f t="shared" si="0"/>
        <v>0</v>
      </c>
      <c r="D17" s="131">
        <f t="shared" ref="D17" si="4">SUM(D18:D20)</f>
        <v>0</v>
      </c>
      <c r="E17" s="131">
        <f t="shared" ref="E17:R17" si="5">SUM(E18:E20)</f>
        <v>0</v>
      </c>
      <c r="F17" s="131">
        <f t="shared" si="5"/>
        <v>0</v>
      </c>
      <c r="G17" s="131">
        <f t="shared" si="5"/>
        <v>0</v>
      </c>
      <c r="H17" s="131">
        <f t="shared" si="5"/>
        <v>0</v>
      </c>
      <c r="I17" s="131">
        <f t="shared" si="5"/>
        <v>0</v>
      </c>
      <c r="J17" s="131">
        <f t="shared" si="5"/>
        <v>0</v>
      </c>
      <c r="K17" s="131">
        <f t="shared" si="5"/>
        <v>0</v>
      </c>
      <c r="L17" s="131">
        <f t="shared" si="5"/>
        <v>0</v>
      </c>
      <c r="M17" s="131">
        <f t="shared" si="5"/>
        <v>0</v>
      </c>
      <c r="N17" s="131">
        <f t="shared" si="5"/>
        <v>0</v>
      </c>
      <c r="O17" s="131">
        <f t="shared" si="5"/>
        <v>0</v>
      </c>
      <c r="P17" s="131">
        <f t="shared" si="5"/>
        <v>0</v>
      </c>
      <c r="Q17" s="131">
        <f t="shared" si="5"/>
        <v>0</v>
      </c>
      <c r="R17" s="131">
        <f t="shared" si="5"/>
        <v>0</v>
      </c>
    </row>
    <row r="18" spans="1:18" x14ac:dyDescent="0.3">
      <c r="A18" s="8">
        <f t="shared" si="3"/>
        <v>6</v>
      </c>
      <c r="B18" s="5" t="s">
        <v>30</v>
      </c>
      <c r="C18" s="87">
        <f t="shared" si="0"/>
        <v>0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 x14ac:dyDescent="0.3">
      <c r="A19" s="8">
        <f t="shared" si="3"/>
        <v>7</v>
      </c>
      <c r="B19" s="5" t="s">
        <v>31</v>
      </c>
      <c r="C19" s="87">
        <f t="shared" si="0"/>
        <v>0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1:18" x14ac:dyDescent="0.3">
      <c r="A20" s="8">
        <f t="shared" si="3"/>
        <v>8</v>
      </c>
      <c r="B20" s="5" t="s">
        <v>32</v>
      </c>
      <c r="C20" s="87">
        <f t="shared" si="0"/>
        <v>0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1:18" s="2" customFormat="1" x14ac:dyDescent="0.3">
      <c r="A21" s="8">
        <f t="shared" si="3"/>
        <v>9</v>
      </c>
      <c r="B21" s="4" t="s">
        <v>33</v>
      </c>
      <c r="C21" s="84">
        <f t="shared" si="0"/>
        <v>0</v>
      </c>
      <c r="D21" s="131">
        <f t="shared" ref="D21" si="6">SUM(D22:D23)</f>
        <v>0</v>
      </c>
      <c r="E21" s="131">
        <f t="shared" ref="E21:R21" si="7">SUM(E22:E23)</f>
        <v>0</v>
      </c>
      <c r="F21" s="131">
        <f t="shared" si="7"/>
        <v>0</v>
      </c>
      <c r="G21" s="131">
        <f t="shared" si="7"/>
        <v>0</v>
      </c>
      <c r="H21" s="131">
        <f t="shared" si="7"/>
        <v>0</v>
      </c>
      <c r="I21" s="131">
        <f t="shared" si="7"/>
        <v>0</v>
      </c>
      <c r="J21" s="131">
        <f t="shared" si="7"/>
        <v>0</v>
      </c>
      <c r="K21" s="131">
        <f t="shared" si="7"/>
        <v>0</v>
      </c>
      <c r="L21" s="131">
        <f t="shared" si="7"/>
        <v>0</v>
      </c>
      <c r="M21" s="131">
        <f t="shared" si="7"/>
        <v>0</v>
      </c>
      <c r="N21" s="131">
        <f t="shared" si="7"/>
        <v>0</v>
      </c>
      <c r="O21" s="131">
        <f t="shared" si="7"/>
        <v>0</v>
      </c>
      <c r="P21" s="131">
        <f t="shared" si="7"/>
        <v>0</v>
      </c>
      <c r="Q21" s="131">
        <f t="shared" si="7"/>
        <v>0</v>
      </c>
      <c r="R21" s="131">
        <f t="shared" si="7"/>
        <v>0</v>
      </c>
    </row>
    <row r="22" spans="1:18" x14ac:dyDescent="0.3">
      <c r="A22" s="8">
        <f t="shared" si="3"/>
        <v>10</v>
      </c>
      <c r="B22" s="5" t="s">
        <v>30</v>
      </c>
      <c r="C22" s="87">
        <f t="shared" si="0"/>
        <v>0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 x14ac:dyDescent="0.3">
      <c r="A23" s="8">
        <f t="shared" si="3"/>
        <v>11</v>
      </c>
      <c r="B23" s="5" t="s">
        <v>31</v>
      </c>
      <c r="C23" s="87">
        <f t="shared" si="0"/>
        <v>0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1:18" s="2" customFormat="1" x14ac:dyDescent="0.3">
      <c r="A24" s="8">
        <f t="shared" si="3"/>
        <v>12</v>
      </c>
      <c r="B24" s="4" t="s">
        <v>34</v>
      </c>
      <c r="C24" s="84">
        <f t="shared" si="0"/>
        <v>0</v>
      </c>
      <c r="D24" s="131">
        <f t="shared" ref="D24" si="8">SUM(D25:D26)</f>
        <v>0</v>
      </c>
      <c r="E24" s="131">
        <f t="shared" ref="E24:R24" si="9">SUM(E25:E26)</f>
        <v>0</v>
      </c>
      <c r="F24" s="131">
        <f t="shared" si="9"/>
        <v>0</v>
      </c>
      <c r="G24" s="131">
        <f t="shared" si="9"/>
        <v>0</v>
      </c>
      <c r="H24" s="131">
        <f t="shared" si="9"/>
        <v>0</v>
      </c>
      <c r="I24" s="131">
        <f t="shared" si="9"/>
        <v>0</v>
      </c>
      <c r="J24" s="131">
        <f t="shared" si="9"/>
        <v>0</v>
      </c>
      <c r="K24" s="131">
        <f t="shared" si="9"/>
        <v>0</v>
      </c>
      <c r="L24" s="131">
        <f t="shared" si="9"/>
        <v>0</v>
      </c>
      <c r="M24" s="131">
        <f t="shared" si="9"/>
        <v>0</v>
      </c>
      <c r="N24" s="131">
        <f t="shared" si="9"/>
        <v>0</v>
      </c>
      <c r="O24" s="131">
        <f t="shared" si="9"/>
        <v>0</v>
      </c>
      <c r="P24" s="131">
        <f t="shared" si="9"/>
        <v>0</v>
      </c>
      <c r="Q24" s="131">
        <f t="shared" si="9"/>
        <v>0</v>
      </c>
      <c r="R24" s="131">
        <f t="shared" si="9"/>
        <v>0</v>
      </c>
    </row>
    <row r="25" spans="1:18" s="2" customFormat="1" x14ac:dyDescent="0.3">
      <c r="A25" s="8">
        <f t="shared" si="3"/>
        <v>13</v>
      </c>
      <c r="B25" s="5" t="s">
        <v>69</v>
      </c>
      <c r="C25" s="233">
        <f t="shared" si="0"/>
        <v>0</v>
      </c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</row>
    <row r="26" spans="1:18" s="2" customFormat="1" x14ac:dyDescent="0.3">
      <c r="A26" s="8">
        <f t="shared" si="3"/>
        <v>14</v>
      </c>
      <c r="B26" s="5" t="s">
        <v>133</v>
      </c>
      <c r="C26" s="233">
        <f t="shared" si="0"/>
        <v>0</v>
      </c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</row>
    <row r="27" spans="1:18" s="2" customFormat="1" x14ac:dyDescent="0.3">
      <c r="A27" s="8">
        <v>15</v>
      </c>
      <c r="B27" s="4" t="s">
        <v>35</v>
      </c>
      <c r="C27" s="84">
        <f t="shared" si="0"/>
        <v>0</v>
      </c>
      <c r="D27" s="131">
        <f t="shared" ref="D27" si="10">SUM(D28:D30)</f>
        <v>0</v>
      </c>
      <c r="E27" s="131">
        <f t="shared" ref="E27:R27" si="11">SUM(E28:E30)</f>
        <v>0</v>
      </c>
      <c r="F27" s="131">
        <f t="shared" si="11"/>
        <v>0</v>
      </c>
      <c r="G27" s="131">
        <f t="shared" si="11"/>
        <v>0</v>
      </c>
      <c r="H27" s="131">
        <f t="shared" si="11"/>
        <v>0</v>
      </c>
      <c r="I27" s="131">
        <f t="shared" si="11"/>
        <v>0</v>
      </c>
      <c r="J27" s="131">
        <f t="shared" si="11"/>
        <v>0</v>
      </c>
      <c r="K27" s="131">
        <f t="shared" si="11"/>
        <v>0</v>
      </c>
      <c r="L27" s="131">
        <f t="shared" si="11"/>
        <v>0</v>
      </c>
      <c r="M27" s="131">
        <f t="shared" si="11"/>
        <v>0</v>
      </c>
      <c r="N27" s="131">
        <f t="shared" si="11"/>
        <v>0</v>
      </c>
      <c r="O27" s="131">
        <f t="shared" si="11"/>
        <v>0</v>
      </c>
      <c r="P27" s="131">
        <f t="shared" si="11"/>
        <v>0</v>
      </c>
      <c r="Q27" s="131">
        <f t="shared" si="11"/>
        <v>0</v>
      </c>
      <c r="R27" s="131">
        <f t="shared" si="11"/>
        <v>0</v>
      </c>
    </row>
    <row r="28" spans="1:18" x14ac:dyDescent="0.3">
      <c r="A28" s="8">
        <f t="shared" si="3"/>
        <v>16</v>
      </c>
      <c r="B28" s="5" t="s">
        <v>36</v>
      </c>
      <c r="C28" s="93">
        <f t="shared" si="0"/>
        <v>0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</row>
    <row r="29" spans="1:18" x14ac:dyDescent="0.3">
      <c r="A29" s="8">
        <f t="shared" si="3"/>
        <v>17</v>
      </c>
      <c r="B29" s="5" t="s">
        <v>37</v>
      </c>
      <c r="C29" s="93">
        <f t="shared" si="0"/>
        <v>0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</row>
    <row r="30" spans="1:18" x14ac:dyDescent="0.3">
      <c r="A30" s="8">
        <f t="shared" si="3"/>
        <v>18</v>
      </c>
      <c r="B30" s="5" t="s">
        <v>38</v>
      </c>
      <c r="C30" s="93">
        <f t="shared" si="0"/>
        <v>0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</row>
    <row r="31" spans="1:18" s="2" customFormat="1" x14ac:dyDescent="0.3">
      <c r="A31" s="8">
        <f t="shared" si="3"/>
        <v>19</v>
      </c>
      <c r="B31" s="4" t="s">
        <v>39</v>
      </c>
      <c r="C31" s="90">
        <f t="shared" si="0"/>
        <v>0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</row>
    <row r="32" spans="1:18" s="2" customFormat="1" x14ac:dyDescent="0.3">
      <c r="A32" s="8">
        <f t="shared" si="3"/>
        <v>20</v>
      </c>
      <c r="B32" s="4" t="s">
        <v>40</v>
      </c>
      <c r="C32" s="90">
        <f t="shared" si="0"/>
        <v>0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</row>
    <row r="33" spans="1:18" s="2" customFormat="1" x14ac:dyDescent="0.3">
      <c r="A33" s="8">
        <f t="shared" si="3"/>
        <v>21</v>
      </c>
      <c r="B33" s="4" t="s">
        <v>41</v>
      </c>
      <c r="C33" s="90">
        <f t="shared" si="0"/>
        <v>0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</row>
    <row r="34" spans="1:18" s="2" customFormat="1" x14ac:dyDescent="0.3">
      <c r="A34" s="8">
        <f t="shared" si="3"/>
        <v>22</v>
      </c>
      <c r="B34" s="4" t="s">
        <v>42</v>
      </c>
      <c r="C34" s="90">
        <f t="shared" si="0"/>
        <v>0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</row>
    <row r="35" spans="1:18" s="2" customFormat="1" x14ac:dyDescent="0.3">
      <c r="A35" s="8">
        <f t="shared" si="3"/>
        <v>23</v>
      </c>
      <c r="B35" s="4" t="s">
        <v>43</v>
      </c>
      <c r="C35" s="84">
        <f t="shared" si="0"/>
        <v>0</v>
      </c>
      <c r="D35" s="131">
        <f t="shared" ref="D35" si="12">SUM(D36:D37)</f>
        <v>0</v>
      </c>
      <c r="E35" s="131">
        <f t="shared" ref="E35:R35" si="13">SUM(E36:E37)</f>
        <v>0</v>
      </c>
      <c r="F35" s="131">
        <f t="shared" si="13"/>
        <v>0</v>
      </c>
      <c r="G35" s="131">
        <f t="shared" si="13"/>
        <v>0</v>
      </c>
      <c r="H35" s="131">
        <f t="shared" si="13"/>
        <v>0</v>
      </c>
      <c r="I35" s="131">
        <f t="shared" si="13"/>
        <v>0</v>
      </c>
      <c r="J35" s="131">
        <f t="shared" si="13"/>
        <v>0</v>
      </c>
      <c r="K35" s="131">
        <f t="shared" si="13"/>
        <v>0</v>
      </c>
      <c r="L35" s="131">
        <f t="shared" si="13"/>
        <v>0</v>
      </c>
      <c r="M35" s="131">
        <f t="shared" si="13"/>
        <v>0</v>
      </c>
      <c r="N35" s="131">
        <f t="shared" si="13"/>
        <v>0</v>
      </c>
      <c r="O35" s="131">
        <f t="shared" si="13"/>
        <v>0</v>
      </c>
      <c r="P35" s="131">
        <f t="shared" si="13"/>
        <v>0</v>
      </c>
      <c r="Q35" s="131">
        <f t="shared" si="13"/>
        <v>0</v>
      </c>
      <c r="R35" s="131">
        <f t="shared" si="13"/>
        <v>0</v>
      </c>
    </row>
    <row r="36" spans="1:18" x14ac:dyDescent="0.3">
      <c r="A36" s="8">
        <f t="shared" si="3"/>
        <v>24</v>
      </c>
      <c r="B36" s="5" t="s">
        <v>36</v>
      </c>
      <c r="C36" s="87">
        <f t="shared" si="0"/>
        <v>0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1:18" x14ac:dyDescent="0.3">
      <c r="A37" s="8">
        <f t="shared" si="3"/>
        <v>25</v>
      </c>
      <c r="B37" s="5" t="s">
        <v>44</v>
      </c>
      <c r="C37" s="87">
        <f t="shared" si="0"/>
        <v>0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1:18" s="2" customFormat="1" x14ac:dyDescent="0.3">
      <c r="A38" s="8">
        <f t="shared" si="3"/>
        <v>26</v>
      </c>
      <c r="B38" s="4" t="s">
        <v>45</v>
      </c>
      <c r="C38" s="84">
        <f t="shared" si="0"/>
        <v>0</v>
      </c>
      <c r="D38" s="131">
        <f t="shared" ref="D38" si="14">SUM(D39:D41)</f>
        <v>0</v>
      </c>
      <c r="E38" s="131">
        <f t="shared" ref="E38:R38" si="15">SUM(E39:E41)</f>
        <v>0</v>
      </c>
      <c r="F38" s="131">
        <f t="shared" si="15"/>
        <v>0</v>
      </c>
      <c r="G38" s="131">
        <f t="shared" si="15"/>
        <v>0</v>
      </c>
      <c r="H38" s="131">
        <f t="shared" si="15"/>
        <v>0</v>
      </c>
      <c r="I38" s="131">
        <f t="shared" si="15"/>
        <v>0</v>
      </c>
      <c r="J38" s="131">
        <f t="shared" si="15"/>
        <v>0</v>
      </c>
      <c r="K38" s="131">
        <f t="shared" si="15"/>
        <v>0</v>
      </c>
      <c r="L38" s="131">
        <f t="shared" si="15"/>
        <v>0</v>
      </c>
      <c r="M38" s="131">
        <f t="shared" si="15"/>
        <v>0</v>
      </c>
      <c r="N38" s="131">
        <f t="shared" si="15"/>
        <v>0</v>
      </c>
      <c r="O38" s="131">
        <f t="shared" si="15"/>
        <v>0</v>
      </c>
      <c r="P38" s="131">
        <f t="shared" si="15"/>
        <v>0</v>
      </c>
      <c r="Q38" s="131">
        <f t="shared" si="15"/>
        <v>0</v>
      </c>
      <c r="R38" s="131">
        <f t="shared" si="15"/>
        <v>0</v>
      </c>
    </row>
    <row r="39" spans="1:18" x14ac:dyDescent="0.3">
      <c r="A39" s="8">
        <f t="shared" si="3"/>
        <v>27</v>
      </c>
      <c r="B39" s="5" t="s">
        <v>46</v>
      </c>
      <c r="C39" s="87">
        <f t="shared" si="0"/>
        <v>0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1:18" x14ac:dyDescent="0.3">
      <c r="A40" s="8">
        <f t="shared" si="3"/>
        <v>28</v>
      </c>
      <c r="B40" s="5" t="s">
        <v>47</v>
      </c>
      <c r="C40" s="87">
        <f t="shared" si="0"/>
        <v>0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1:18" x14ac:dyDescent="0.3">
      <c r="A41" s="8">
        <f t="shared" si="3"/>
        <v>29</v>
      </c>
      <c r="B41" s="5" t="s">
        <v>48</v>
      </c>
      <c r="C41" s="87">
        <f t="shared" si="0"/>
        <v>0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1:18" s="2" customFormat="1" x14ac:dyDescent="0.3">
      <c r="A42" s="8">
        <f t="shared" si="3"/>
        <v>30</v>
      </c>
      <c r="B42" s="4" t="s">
        <v>49</v>
      </c>
      <c r="C42" s="84">
        <f t="shared" si="0"/>
        <v>0</v>
      </c>
      <c r="D42" s="131">
        <f t="shared" ref="D42" si="16">SUM(D43:D44)</f>
        <v>0</v>
      </c>
      <c r="E42" s="131">
        <f t="shared" ref="E42:R42" si="17">SUM(E43:E44)</f>
        <v>0</v>
      </c>
      <c r="F42" s="131">
        <f t="shared" si="17"/>
        <v>0</v>
      </c>
      <c r="G42" s="131">
        <f t="shared" si="17"/>
        <v>0</v>
      </c>
      <c r="H42" s="131">
        <f t="shared" si="17"/>
        <v>0</v>
      </c>
      <c r="I42" s="131">
        <f t="shared" si="17"/>
        <v>0</v>
      </c>
      <c r="J42" s="131">
        <f t="shared" si="17"/>
        <v>0</v>
      </c>
      <c r="K42" s="131">
        <f t="shared" si="17"/>
        <v>0</v>
      </c>
      <c r="L42" s="131">
        <f t="shared" si="17"/>
        <v>0</v>
      </c>
      <c r="M42" s="131">
        <f t="shared" si="17"/>
        <v>0</v>
      </c>
      <c r="N42" s="131">
        <f t="shared" si="17"/>
        <v>0</v>
      </c>
      <c r="O42" s="131">
        <f t="shared" si="17"/>
        <v>0</v>
      </c>
      <c r="P42" s="131">
        <f t="shared" si="17"/>
        <v>0</v>
      </c>
      <c r="Q42" s="131">
        <f t="shared" si="17"/>
        <v>0</v>
      </c>
      <c r="R42" s="131">
        <f t="shared" si="17"/>
        <v>0</v>
      </c>
    </row>
    <row r="43" spans="1:18" x14ac:dyDescent="0.3">
      <c r="A43" s="8">
        <f t="shared" si="3"/>
        <v>31</v>
      </c>
      <c r="B43" s="5" t="s">
        <v>47</v>
      </c>
      <c r="C43" s="87">
        <f t="shared" si="0"/>
        <v>0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18" x14ac:dyDescent="0.3">
      <c r="A44" s="8">
        <f t="shared" si="3"/>
        <v>32</v>
      </c>
      <c r="B44" s="5" t="s">
        <v>48</v>
      </c>
      <c r="C44" s="87">
        <f t="shared" si="0"/>
        <v>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1:18" s="2" customFormat="1" x14ac:dyDescent="0.3">
      <c r="A45" s="8">
        <f t="shared" si="3"/>
        <v>33</v>
      </c>
      <c r="B45" s="4" t="s">
        <v>50</v>
      </c>
      <c r="C45" s="84">
        <f t="shared" ref="C45" si="18">SUM(D45:R45)</f>
        <v>0</v>
      </c>
      <c r="D45" s="131">
        <f t="shared" ref="D45:R45" si="19">SUM(D46:D47)</f>
        <v>0</v>
      </c>
      <c r="E45" s="131">
        <f t="shared" si="19"/>
        <v>0</v>
      </c>
      <c r="F45" s="131">
        <f t="shared" si="19"/>
        <v>0</v>
      </c>
      <c r="G45" s="131">
        <f t="shared" si="19"/>
        <v>0</v>
      </c>
      <c r="H45" s="131">
        <f t="shared" si="19"/>
        <v>0</v>
      </c>
      <c r="I45" s="131">
        <f t="shared" si="19"/>
        <v>0</v>
      </c>
      <c r="J45" s="131">
        <f t="shared" si="19"/>
        <v>0</v>
      </c>
      <c r="K45" s="131">
        <f t="shared" si="19"/>
        <v>0</v>
      </c>
      <c r="L45" s="131">
        <f t="shared" si="19"/>
        <v>0</v>
      </c>
      <c r="M45" s="131">
        <f t="shared" si="19"/>
        <v>0</v>
      </c>
      <c r="N45" s="131">
        <f t="shared" si="19"/>
        <v>0</v>
      </c>
      <c r="O45" s="131">
        <f t="shared" si="19"/>
        <v>0</v>
      </c>
      <c r="P45" s="131">
        <f t="shared" si="19"/>
        <v>0</v>
      </c>
      <c r="Q45" s="131">
        <f t="shared" si="19"/>
        <v>0</v>
      </c>
      <c r="R45" s="131">
        <f t="shared" si="19"/>
        <v>0</v>
      </c>
    </row>
    <row r="46" spans="1:18" s="2" customFormat="1" x14ac:dyDescent="0.3">
      <c r="A46" s="8">
        <f>+A45+1</f>
        <v>34</v>
      </c>
      <c r="B46" s="5" t="s">
        <v>168</v>
      </c>
      <c r="C46" s="87">
        <f t="shared" ref="C46:C63" si="20">SUM(D46:R46)</f>
        <v>0</v>
      </c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</row>
    <row r="47" spans="1:18" s="2" customFormat="1" x14ac:dyDescent="0.3">
      <c r="A47" s="8">
        <f t="shared" ref="A47:A72" si="21">+A46+1</f>
        <v>35</v>
      </c>
      <c r="B47" s="5" t="s">
        <v>37</v>
      </c>
      <c r="C47" s="87">
        <f t="shared" si="20"/>
        <v>0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</row>
    <row r="48" spans="1:18" s="2" customFormat="1" x14ac:dyDescent="0.3">
      <c r="A48" s="8">
        <f t="shared" si="21"/>
        <v>36</v>
      </c>
      <c r="B48" s="4" t="s">
        <v>51</v>
      </c>
      <c r="C48" s="84">
        <f t="shared" si="20"/>
        <v>0</v>
      </c>
      <c r="D48" s="131">
        <f>SUM(D49:D54)</f>
        <v>0</v>
      </c>
      <c r="E48" s="131">
        <f t="shared" ref="E48:R48" si="22">SUM(E49:E54)</f>
        <v>0</v>
      </c>
      <c r="F48" s="131">
        <f t="shared" si="22"/>
        <v>0</v>
      </c>
      <c r="G48" s="131">
        <f t="shared" si="22"/>
        <v>0</v>
      </c>
      <c r="H48" s="131">
        <f t="shared" si="22"/>
        <v>0</v>
      </c>
      <c r="I48" s="131">
        <f t="shared" si="22"/>
        <v>0</v>
      </c>
      <c r="J48" s="131">
        <f t="shared" si="22"/>
        <v>0</v>
      </c>
      <c r="K48" s="131">
        <f t="shared" si="22"/>
        <v>0</v>
      </c>
      <c r="L48" s="131">
        <f t="shared" si="22"/>
        <v>0</v>
      </c>
      <c r="M48" s="131">
        <f t="shared" si="22"/>
        <v>0</v>
      </c>
      <c r="N48" s="131">
        <f t="shared" si="22"/>
        <v>0</v>
      </c>
      <c r="O48" s="131">
        <f t="shared" si="22"/>
        <v>0</v>
      </c>
      <c r="P48" s="131">
        <f t="shared" si="22"/>
        <v>0</v>
      </c>
      <c r="Q48" s="131">
        <f t="shared" si="22"/>
        <v>0</v>
      </c>
      <c r="R48" s="131">
        <f t="shared" si="22"/>
        <v>0</v>
      </c>
    </row>
    <row r="49" spans="1:20" x14ac:dyDescent="0.3">
      <c r="A49" s="8">
        <f t="shared" si="21"/>
        <v>37</v>
      </c>
      <c r="B49" s="5" t="s">
        <v>52</v>
      </c>
      <c r="C49" s="87">
        <f t="shared" si="20"/>
        <v>0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</row>
    <row r="50" spans="1:20" x14ac:dyDescent="0.3">
      <c r="A50" s="8">
        <f t="shared" si="21"/>
        <v>38</v>
      </c>
      <c r="B50" s="5" t="s">
        <v>53</v>
      </c>
      <c r="C50" s="87">
        <f t="shared" si="20"/>
        <v>0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</row>
    <row r="51" spans="1:20" x14ac:dyDescent="0.3">
      <c r="A51" s="8">
        <f t="shared" si="21"/>
        <v>39</v>
      </c>
      <c r="B51" s="5" t="s">
        <v>54</v>
      </c>
      <c r="C51" s="87">
        <f t="shared" si="20"/>
        <v>0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</row>
    <row r="52" spans="1:20" x14ac:dyDescent="0.3">
      <c r="A52" s="8">
        <f t="shared" si="21"/>
        <v>40</v>
      </c>
      <c r="B52" s="5" t="s">
        <v>55</v>
      </c>
      <c r="C52" s="87">
        <f t="shared" si="20"/>
        <v>0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</row>
    <row r="53" spans="1:20" x14ac:dyDescent="0.3">
      <c r="A53" s="8">
        <f t="shared" si="21"/>
        <v>41</v>
      </c>
      <c r="B53" s="5" t="s">
        <v>56</v>
      </c>
      <c r="C53" s="87">
        <f t="shared" si="20"/>
        <v>0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</row>
    <row r="54" spans="1:20" s="2" customFormat="1" x14ac:dyDescent="0.3">
      <c r="A54" s="8">
        <f t="shared" si="21"/>
        <v>42</v>
      </c>
      <c r="B54" s="5" t="s">
        <v>57</v>
      </c>
      <c r="C54" s="87">
        <f t="shared" si="20"/>
        <v>0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</row>
    <row r="55" spans="1:20" s="2" customFormat="1" x14ac:dyDescent="0.3">
      <c r="A55" s="8">
        <f t="shared" si="21"/>
        <v>43</v>
      </c>
      <c r="B55" s="4" t="s">
        <v>58</v>
      </c>
      <c r="C55" s="84">
        <f t="shared" si="20"/>
        <v>0</v>
      </c>
      <c r="D55" s="131">
        <f t="shared" ref="D55" si="23">SUM(D56:D62)</f>
        <v>0</v>
      </c>
      <c r="E55" s="131">
        <f t="shared" ref="E55:R55" si="24">SUM(E56:E62)</f>
        <v>0</v>
      </c>
      <c r="F55" s="131">
        <f t="shared" si="24"/>
        <v>0</v>
      </c>
      <c r="G55" s="131">
        <f t="shared" si="24"/>
        <v>0</v>
      </c>
      <c r="H55" s="131">
        <f t="shared" si="24"/>
        <v>0</v>
      </c>
      <c r="I55" s="131">
        <f t="shared" si="24"/>
        <v>0</v>
      </c>
      <c r="J55" s="131">
        <f t="shared" si="24"/>
        <v>0</v>
      </c>
      <c r="K55" s="131">
        <f t="shared" si="24"/>
        <v>0</v>
      </c>
      <c r="L55" s="131">
        <f t="shared" si="24"/>
        <v>0</v>
      </c>
      <c r="M55" s="131">
        <f t="shared" si="24"/>
        <v>0</v>
      </c>
      <c r="N55" s="131">
        <f t="shared" si="24"/>
        <v>0</v>
      </c>
      <c r="O55" s="131">
        <f t="shared" si="24"/>
        <v>0</v>
      </c>
      <c r="P55" s="131">
        <f t="shared" si="24"/>
        <v>0</v>
      </c>
      <c r="Q55" s="131">
        <f t="shared" si="24"/>
        <v>0</v>
      </c>
      <c r="R55" s="131">
        <f t="shared" si="24"/>
        <v>0</v>
      </c>
    </row>
    <row r="56" spans="1:20" s="2" customFormat="1" x14ac:dyDescent="0.3">
      <c r="A56" s="8">
        <f t="shared" si="21"/>
        <v>44</v>
      </c>
      <c r="B56" s="5" t="s">
        <v>59</v>
      </c>
      <c r="C56" s="87">
        <f t="shared" si="20"/>
        <v>0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1:20" x14ac:dyDescent="0.3">
      <c r="A57" s="8">
        <f t="shared" si="21"/>
        <v>45</v>
      </c>
      <c r="B57" s="5" t="s">
        <v>60</v>
      </c>
      <c r="C57" s="87">
        <f t="shared" si="20"/>
        <v>0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2"/>
    </row>
    <row r="58" spans="1:20" x14ac:dyDescent="0.3">
      <c r="A58" s="8">
        <f t="shared" si="21"/>
        <v>46</v>
      </c>
      <c r="B58" s="366" t="s">
        <v>61</v>
      </c>
      <c r="C58" s="87">
        <f t="shared" si="20"/>
        <v>0</v>
      </c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"/>
    </row>
    <row r="59" spans="1:20" x14ac:dyDescent="0.3">
      <c r="A59" s="8">
        <f t="shared" si="21"/>
        <v>47</v>
      </c>
      <c r="B59" s="5" t="s">
        <v>194</v>
      </c>
      <c r="C59" s="87">
        <f t="shared" si="20"/>
        <v>0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2"/>
    </row>
    <row r="60" spans="1:20" s="2" customFormat="1" x14ac:dyDescent="0.3">
      <c r="A60" s="8">
        <f t="shared" si="21"/>
        <v>48</v>
      </c>
      <c r="B60" s="5" t="s">
        <v>62</v>
      </c>
      <c r="C60" s="87">
        <f t="shared" si="20"/>
        <v>0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</row>
    <row r="61" spans="1:20" s="2" customFormat="1" x14ac:dyDescent="0.3">
      <c r="A61" s="8">
        <f t="shared" si="21"/>
        <v>49</v>
      </c>
      <c r="B61" s="5" t="s">
        <v>197</v>
      </c>
      <c r="C61" s="87">
        <f t="shared" si="20"/>
        <v>0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</row>
    <row r="62" spans="1:20" ht="18" x14ac:dyDescent="0.35">
      <c r="A62" s="8">
        <f t="shared" si="21"/>
        <v>50</v>
      </c>
      <c r="B62" s="364" t="s">
        <v>63</v>
      </c>
      <c r="C62" s="87">
        <f t="shared" si="20"/>
        <v>0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2"/>
      <c r="T62" s="333" t="str">
        <f>IF(S62&gt;0.05,"Excede el 5%","")</f>
        <v/>
      </c>
    </row>
    <row r="63" spans="1:20" s="2" customFormat="1" x14ac:dyDescent="0.3">
      <c r="A63" s="8">
        <f t="shared" si="21"/>
        <v>51</v>
      </c>
      <c r="B63" s="365" t="s">
        <v>64</v>
      </c>
      <c r="C63" s="90">
        <f t="shared" si="20"/>
        <v>0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</row>
    <row r="64" spans="1:20" s="2" customFormat="1" x14ac:dyDescent="0.3">
      <c r="A64" s="8">
        <f t="shared" si="21"/>
        <v>52</v>
      </c>
      <c r="B64" s="365" t="s">
        <v>65</v>
      </c>
      <c r="C64" s="245">
        <f t="shared" ref="C64:D64" si="25">SUM(C65:C71)</f>
        <v>0</v>
      </c>
      <c r="D64" s="207">
        <f t="shared" si="25"/>
        <v>0</v>
      </c>
      <c r="E64" s="207">
        <f t="shared" ref="E64:R64" si="26">SUM(E65:E71)</f>
        <v>0</v>
      </c>
      <c r="F64" s="207">
        <f t="shared" si="26"/>
        <v>0</v>
      </c>
      <c r="G64" s="207">
        <f t="shared" si="26"/>
        <v>0</v>
      </c>
      <c r="H64" s="207">
        <f t="shared" si="26"/>
        <v>0</v>
      </c>
      <c r="I64" s="207">
        <f t="shared" si="26"/>
        <v>0</v>
      </c>
      <c r="J64" s="207">
        <f t="shared" si="26"/>
        <v>0</v>
      </c>
      <c r="K64" s="207">
        <f t="shared" si="26"/>
        <v>0</v>
      </c>
      <c r="L64" s="207">
        <f t="shared" si="26"/>
        <v>0</v>
      </c>
      <c r="M64" s="207">
        <f t="shared" si="26"/>
        <v>0</v>
      </c>
      <c r="N64" s="207">
        <f t="shared" si="26"/>
        <v>0</v>
      </c>
      <c r="O64" s="207">
        <f t="shared" si="26"/>
        <v>0</v>
      </c>
      <c r="P64" s="207">
        <f t="shared" si="26"/>
        <v>0</v>
      </c>
      <c r="Q64" s="207">
        <f t="shared" si="26"/>
        <v>0</v>
      </c>
      <c r="R64" s="207">
        <f t="shared" si="26"/>
        <v>0</v>
      </c>
    </row>
    <row r="65" spans="1:18" x14ac:dyDescent="0.3">
      <c r="A65" s="8">
        <f t="shared" si="21"/>
        <v>53</v>
      </c>
      <c r="B65" s="364" t="s">
        <v>193</v>
      </c>
      <c r="C65" s="87">
        <f t="shared" ref="C65:C71" si="27">SUM(D65:R65)</f>
        <v>0</v>
      </c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</row>
    <row r="66" spans="1:18" x14ac:dyDescent="0.3">
      <c r="A66" s="8">
        <f t="shared" si="21"/>
        <v>54</v>
      </c>
      <c r="B66" s="364" t="s">
        <v>169</v>
      </c>
      <c r="C66" s="87">
        <f t="shared" si="27"/>
        <v>0</v>
      </c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</row>
    <row r="67" spans="1:18" x14ac:dyDescent="0.3">
      <c r="A67" s="8">
        <f t="shared" si="21"/>
        <v>55</v>
      </c>
      <c r="B67" s="364" t="s">
        <v>171</v>
      </c>
      <c r="C67" s="87">
        <f t="shared" si="27"/>
        <v>0</v>
      </c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</row>
    <row r="68" spans="1:18" x14ac:dyDescent="0.3">
      <c r="A68" s="8">
        <f t="shared" si="21"/>
        <v>56</v>
      </c>
      <c r="B68" s="364" t="s">
        <v>178</v>
      </c>
      <c r="C68" s="87">
        <f t="shared" si="27"/>
        <v>0</v>
      </c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</row>
    <row r="69" spans="1:18" x14ac:dyDescent="0.3">
      <c r="A69" s="8">
        <f t="shared" si="21"/>
        <v>57</v>
      </c>
      <c r="B69" s="364" t="s">
        <v>170</v>
      </c>
      <c r="C69" s="87">
        <f t="shared" si="27"/>
        <v>0</v>
      </c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</row>
    <row r="70" spans="1:18" x14ac:dyDescent="0.3">
      <c r="A70" s="8">
        <f>+A69+1</f>
        <v>58</v>
      </c>
      <c r="B70" s="366" t="s">
        <v>195</v>
      </c>
      <c r="C70" s="87">
        <f t="shared" si="27"/>
        <v>0</v>
      </c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</row>
    <row r="71" spans="1:18" ht="15" thickBot="1" x14ac:dyDescent="0.35">
      <c r="A71" s="8">
        <f>+A70+1</f>
        <v>59</v>
      </c>
      <c r="B71" s="366" t="s">
        <v>190</v>
      </c>
      <c r="C71" s="87">
        <f t="shared" si="27"/>
        <v>0</v>
      </c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</row>
    <row r="72" spans="1:18" s="2" customFormat="1" ht="15.6" thickTop="1" thickBot="1" x14ac:dyDescent="0.35">
      <c r="A72" s="7">
        <f t="shared" si="21"/>
        <v>60</v>
      </c>
      <c r="B72" s="367" t="s">
        <v>95</v>
      </c>
      <c r="C72" s="249">
        <f t="shared" ref="C72:D72" si="28">+C14+C17+C21+C24+C27+C31+C32+C33+C34+C35+C38+C42+C45+C48+C55+C63+C64</f>
        <v>0</v>
      </c>
      <c r="D72" s="214">
        <f t="shared" si="28"/>
        <v>0</v>
      </c>
      <c r="E72" s="214">
        <f t="shared" ref="E72:R72" si="29">+E14+E17+E21+E24+E27+E31+E32+E33+E34+E35+E38+E42+E45+E48+E55+E63+E64</f>
        <v>0</v>
      </c>
      <c r="F72" s="214">
        <f t="shared" si="29"/>
        <v>0</v>
      </c>
      <c r="G72" s="214">
        <f t="shared" si="29"/>
        <v>0</v>
      </c>
      <c r="H72" s="214">
        <f t="shared" si="29"/>
        <v>0</v>
      </c>
      <c r="I72" s="214">
        <f t="shared" si="29"/>
        <v>0</v>
      </c>
      <c r="J72" s="214">
        <f t="shared" si="29"/>
        <v>0</v>
      </c>
      <c r="K72" s="214">
        <f t="shared" si="29"/>
        <v>0</v>
      </c>
      <c r="L72" s="214">
        <f t="shared" si="29"/>
        <v>0</v>
      </c>
      <c r="M72" s="214">
        <f t="shared" si="29"/>
        <v>0</v>
      </c>
      <c r="N72" s="214">
        <f t="shared" si="29"/>
        <v>0</v>
      </c>
      <c r="O72" s="214">
        <f t="shared" si="29"/>
        <v>0</v>
      </c>
      <c r="P72" s="214">
        <f t="shared" si="29"/>
        <v>0</v>
      </c>
      <c r="Q72" s="214">
        <f t="shared" si="29"/>
        <v>0</v>
      </c>
      <c r="R72" s="214">
        <f t="shared" si="29"/>
        <v>0</v>
      </c>
    </row>
    <row r="73" spans="1:18" ht="15" thickTop="1" x14ac:dyDescent="0.3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x14ac:dyDescent="0.3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x14ac:dyDescent="0.3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x14ac:dyDescent="0.3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x14ac:dyDescent="0.3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</sheetData>
  <sheetProtection algorithmName="SHA-512" hashValue="C6/QgmI+xwF4hQ1IKuwR/5Fc0klzyLEpY8ENdWmC5HSYVXiBjFefC2dXZ5NKVJdSIOLug5x2p7ClbxWvj1mHmA==" saltValue="k4O6bNENl4rqobNlnYWkQg==" spinCount="100000" sheet="1" objects="1" scenarios="1"/>
  <mergeCells count="1">
    <mergeCell ref="C10:C12"/>
  </mergeCells>
  <conditionalFormatting sqref="D12:R12">
    <cfRule type="expression" dxfId="1" priority="1">
      <formula>D$72&gt;0</formula>
    </cfRule>
    <cfRule type="cellIs" dxfId="0" priority="5" operator="equal">
      <formula>"Nombre del Canal"</formula>
    </cfRule>
  </conditionalFormatting>
  <pageMargins left="0.39370078740157483" right="0.31496062992125984" top="0.39370078740157483" bottom="0.47244094488188981" header="0.31496062992125984" footer="0.31496062992125984"/>
  <pageSetup paperSize="5" scale="52" fitToWidth="0" orientation="landscape" r:id="rId1"/>
  <headerFooter>
    <oddFooter>&amp;C&amp;P/&amp;N&amp;R&amp;D   &amp;T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cione el Nombre" xr:uid="{E88EB26B-5C3D-4443-B9E2-59AB6C7C3150}">
          <x14:formula1>
            <xm:f>'Listado de Canales'!$B$1:$B$44</xm:f>
          </x14:formula1>
          <xm:sqref>E12:R12</xm:sqref>
        </x14:dataValidation>
        <x14:dataValidation type="list" allowBlank="1" showInputMessage="1" showErrorMessage="1" prompt="Seleccione el Nombre" xr:uid="{0745FEDB-E849-4C5F-8291-6752F6B628F4}">
          <x14:formula1>
            <xm:f>'Listado de Canales'!$B$1:$B$42</xm:f>
          </x14:formula1>
          <xm:sqref>D12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4885-1A54-41A5-81A7-6BFC71CE2214}">
  <dimension ref="A1:G44"/>
  <sheetViews>
    <sheetView showGridLines="0" topLeftCell="B1" workbookViewId="0">
      <pane ySplit="1" topLeftCell="A11" activePane="bottomLeft" state="frozen"/>
      <selection activeCell="B1" sqref="B1"/>
      <selection pane="bottomLeft" activeCell="B44" sqref="B44"/>
    </sheetView>
  </sheetViews>
  <sheetFormatPr baseColWidth="10" defaultColWidth="0" defaultRowHeight="11.4" customHeight="1" zeroHeight="1" x14ac:dyDescent="0.25"/>
  <cols>
    <col min="1" max="1" width="71.6640625" style="369" hidden="1" customWidth="1"/>
    <col min="2" max="2" width="32" style="369" bestFit="1" customWidth="1"/>
    <col min="3" max="3" width="6" style="369" hidden="1" customWidth="1"/>
    <col min="4" max="4" width="9.88671875" style="369" hidden="1"/>
    <col min="5" max="5" width="4.77734375" style="369" hidden="1"/>
    <col min="6" max="6" width="5" style="369" hidden="1"/>
    <col min="7" max="7" width="21.5546875" style="369" hidden="1"/>
    <col min="8" max="16384" width="9.88671875" style="369" hidden="1"/>
  </cols>
  <sheetData>
    <row r="1" spans="1:7" ht="14.4" x14ac:dyDescent="0.3">
      <c r="A1" s="374" t="s">
        <v>216</v>
      </c>
      <c r="B1" s="374" t="s">
        <v>239</v>
      </c>
      <c r="C1" s="373" t="s">
        <v>238</v>
      </c>
      <c r="E1" s="272" t="s">
        <v>166</v>
      </c>
      <c r="F1" s="379" t="s">
        <v>244</v>
      </c>
      <c r="G1" s="272" t="s">
        <v>245</v>
      </c>
    </row>
    <row r="2" spans="1:7" ht="14.4" x14ac:dyDescent="0.3">
      <c r="A2" s="368" t="s">
        <v>269</v>
      </c>
      <c r="B2" s="369" t="s">
        <v>270</v>
      </c>
      <c r="C2" s="372">
        <v>1</v>
      </c>
      <c r="E2" s="380">
        <v>1</v>
      </c>
      <c r="F2" s="381">
        <v>2025</v>
      </c>
      <c r="G2" s="382" t="s">
        <v>266</v>
      </c>
    </row>
    <row r="3" spans="1:7" ht="14.4" x14ac:dyDescent="0.3">
      <c r="A3" s="368" t="s">
        <v>217</v>
      </c>
      <c r="B3" s="369" t="s">
        <v>271</v>
      </c>
      <c r="C3" s="372">
        <v>2</v>
      </c>
      <c r="E3" s="380">
        <v>2</v>
      </c>
      <c r="F3" s="381">
        <v>2026</v>
      </c>
      <c r="G3" s="304" t="s">
        <v>246</v>
      </c>
    </row>
    <row r="4" spans="1:7" ht="14.4" x14ac:dyDescent="0.3">
      <c r="A4" s="370" t="s">
        <v>218</v>
      </c>
      <c r="B4" s="369" t="s">
        <v>199</v>
      </c>
      <c r="C4" s="372">
        <v>3</v>
      </c>
      <c r="E4" s="380">
        <v>3</v>
      </c>
      <c r="F4" s="381">
        <v>2027</v>
      </c>
      <c r="G4" s="304" t="s">
        <v>247</v>
      </c>
    </row>
    <row r="5" spans="1:7" ht="14.4" x14ac:dyDescent="0.3">
      <c r="A5" s="370" t="s">
        <v>219</v>
      </c>
      <c r="B5" s="369" t="s">
        <v>200</v>
      </c>
      <c r="C5" s="372">
        <v>4</v>
      </c>
      <c r="E5" s="380">
        <v>4</v>
      </c>
      <c r="F5" s="381">
        <v>2028</v>
      </c>
      <c r="G5" s="304" t="s">
        <v>248</v>
      </c>
    </row>
    <row r="6" spans="1:7" ht="14.4" x14ac:dyDescent="0.3">
      <c r="A6" s="370" t="s">
        <v>272</v>
      </c>
      <c r="B6" s="369" t="s">
        <v>273</v>
      </c>
      <c r="C6" s="372">
        <v>5</v>
      </c>
      <c r="E6" s="380">
        <v>5</v>
      </c>
      <c r="F6" s="381">
        <v>2029</v>
      </c>
      <c r="G6" s="304" t="s">
        <v>249</v>
      </c>
    </row>
    <row r="7" spans="1:7" ht="14.4" x14ac:dyDescent="0.3">
      <c r="A7" s="370" t="s">
        <v>220</v>
      </c>
      <c r="B7" s="369" t="s">
        <v>236</v>
      </c>
      <c r="C7" s="372">
        <v>6</v>
      </c>
      <c r="E7" s="380">
        <v>6</v>
      </c>
      <c r="F7" s="381"/>
      <c r="G7" s="304" t="s">
        <v>250</v>
      </c>
    </row>
    <row r="8" spans="1:7" ht="14.4" x14ac:dyDescent="0.3">
      <c r="A8" s="368" t="s">
        <v>274</v>
      </c>
      <c r="B8" s="369" t="s">
        <v>268</v>
      </c>
      <c r="C8" s="372">
        <v>7</v>
      </c>
      <c r="E8" s="380">
        <v>7</v>
      </c>
      <c r="F8" s="381"/>
      <c r="G8" s="304" t="s">
        <v>201</v>
      </c>
    </row>
    <row r="9" spans="1:7" ht="14.4" x14ac:dyDescent="0.3">
      <c r="A9" s="370" t="s">
        <v>275</v>
      </c>
      <c r="B9" s="369" t="s">
        <v>276</v>
      </c>
      <c r="C9" s="372">
        <v>8</v>
      </c>
      <c r="E9" s="380">
        <v>8</v>
      </c>
      <c r="F9" s="381"/>
      <c r="G9" s="304" t="s">
        <v>251</v>
      </c>
    </row>
    <row r="10" spans="1:7" ht="14.4" x14ac:dyDescent="0.3">
      <c r="A10" s="371" t="s">
        <v>221</v>
      </c>
      <c r="B10" s="369" t="s">
        <v>277</v>
      </c>
      <c r="C10" s="372">
        <v>9</v>
      </c>
      <c r="E10" s="380">
        <v>9</v>
      </c>
      <c r="F10" s="381"/>
      <c r="G10" s="304" t="s">
        <v>252</v>
      </c>
    </row>
    <row r="11" spans="1:7" ht="14.4" x14ac:dyDescent="0.3">
      <c r="A11" s="370" t="s">
        <v>278</v>
      </c>
      <c r="B11" s="369" t="s">
        <v>278</v>
      </c>
      <c r="C11" s="372">
        <v>10</v>
      </c>
      <c r="E11" s="380">
        <v>10</v>
      </c>
      <c r="F11" s="381"/>
      <c r="G11" s="304" t="s">
        <v>253</v>
      </c>
    </row>
    <row r="12" spans="1:7" ht="14.4" x14ac:dyDescent="0.3">
      <c r="A12" s="370" t="s">
        <v>222</v>
      </c>
      <c r="B12" s="369" t="s">
        <v>201</v>
      </c>
      <c r="C12" s="372">
        <v>11</v>
      </c>
      <c r="E12" s="380">
        <v>11</v>
      </c>
      <c r="F12" s="381"/>
      <c r="G12" s="304" t="s">
        <v>254</v>
      </c>
    </row>
    <row r="13" spans="1:7" ht="14.4" x14ac:dyDescent="0.3">
      <c r="A13" s="368" t="s">
        <v>223</v>
      </c>
      <c r="B13" s="369" t="s">
        <v>202</v>
      </c>
      <c r="C13" s="372">
        <v>12</v>
      </c>
      <c r="E13" s="380">
        <v>12</v>
      </c>
      <c r="F13" s="381"/>
      <c r="G13" s="304" t="s">
        <v>255</v>
      </c>
    </row>
    <row r="14" spans="1:7" ht="14.4" x14ac:dyDescent="0.3">
      <c r="A14" s="370" t="s">
        <v>203</v>
      </c>
      <c r="B14" s="369" t="s">
        <v>203</v>
      </c>
      <c r="C14" s="372">
        <v>13</v>
      </c>
      <c r="E14" s="380"/>
      <c r="F14" s="381"/>
      <c r="G14" s="304" t="s">
        <v>256</v>
      </c>
    </row>
    <row r="15" spans="1:7" ht="14.4" x14ac:dyDescent="0.3">
      <c r="A15" s="368" t="s">
        <v>224</v>
      </c>
      <c r="B15" s="369" t="s">
        <v>237</v>
      </c>
      <c r="C15" s="372">
        <v>14</v>
      </c>
      <c r="E15" s="380"/>
      <c r="F15" s="381"/>
      <c r="G15" s="304" t="s">
        <v>257</v>
      </c>
    </row>
    <row r="16" spans="1:7" ht="14.4" x14ac:dyDescent="0.3">
      <c r="A16" s="370" t="s">
        <v>279</v>
      </c>
      <c r="B16" s="369" t="s">
        <v>280</v>
      </c>
      <c r="C16" s="372">
        <v>15</v>
      </c>
      <c r="E16" s="380"/>
      <c r="F16" s="381"/>
      <c r="G16" s="304" t="s">
        <v>258</v>
      </c>
    </row>
    <row r="17" spans="1:7" ht="14.4" x14ac:dyDescent="0.3">
      <c r="A17" s="370" t="s">
        <v>281</v>
      </c>
      <c r="B17" s="369" t="s">
        <v>282</v>
      </c>
      <c r="C17" s="372">
        <v>16</v>
      </c>
      <c r="E17" s="380"/>
      <c r="F17" s="381"/>
      <c r="G17" s="304" t="s">
        <v>212</v>
      </c>
    </row>
    <row r="18" spans="1:7" ht="14.4" x14ac:dyDescent="0.3">
      <c r="A18" s="368" t="s">
        <v>283</v>
      </c>
      <c r="B18" s="369" t="s">
        <v>284</v>
      </c>
      <c r="C18" s="372">
        <v>17</v>
      </c>
      <c r="E18" s="380"/>
      <c r="F18" s="381"/>
      <c r="G18" s="304" t="s">
        <v>259</v>
      </c>
    </row>
    <row r="19" spans="1:7" ht="14.4" x14ac:dyDescent="0.3">
      <c r="A19" s="370" t="s">
        <v>204</v>
      </c>
      <c r="B19" s="369" t="s">
        <v>285</v>
      </c>
      <c r="C19" s="372">
        <v>18</v>
      </c>
      <c r="E19" s="380"/>
      <c r="F19" s="381"/>
      <c r="G19" s="304" t="s">
        <v>260</v>
      </c>
    </row>
    <row r="20" spans="1:7" ht="14.4" x14ac:dyDescent="0.3">
      <c r="A20" s="368" t="s">
        <v>286</v>
      </c>
      <c r="B20" s="369" t="s">
        <v>287</v>
      </c>
      <c r="C20" s="372">
        <v>19</v>
      </c>
      <c r="E20" s="380"/>
      <c r="F20" s="381"/>
      <c r="G20" s="304" t="s">
        <v>261</v>
      </c>
    </row>
    <row r="21" spans="1:7" ht="14.4" x14ac:dyDescent="0.3">
      <c r="A21" s="370" t="s">
        <v>288</v>
      </c>
      <c r="B21" s="369" t="s">
        <v>289</v>
      </c>
      <c r="C21" s="372">
        <v>20</v>
      </c>
      <c r="E21" s="380"/>
      <c r="F21" s="381"/>
      <c r="G21" s="304" t="s">
        <v>262</v>
      </c>
    </row>
    <row r="22" spans="1:7" ht="14.4" x14ac:dyDescent="0.3">
      <c r="A22" s="368" t="s">
        <v>290</v>
      </c>
      <c r="B22" s="369" t="s">
        <v>291</v>
      </c>
      <c r="C22" s="372">
        <v>21</v>
      </c>
      <c r="E22" s="380"/>
      <c r="F22" s="381"/>
      <c r="G22" s="304" t="s">
        <v>263</v>
      </c>
    </row>
    <row r="23" spans="1:7" ht="14.4" x14ac:dyDescent="0.3">
      <c r="A23" s="370" t="s">
        <v>292</v>
      </c>
      <c r="B23" s="369" t="s">
        <v>293</v>
      </c>
      <c r="C23" s="372">
        <v>22</v>
      </c>
      <c r="E23" s="380"/>
      <c r="F23" s="381"/>
      <c r="G23" s="304" t="s">
        <v>264</v>
      </c>
    </row>
    <row r="24" spans="1:7" ht="14.4" x14ac:dyDescent="0.3">
      <c r="A24" s="368" t="s">
        <v>205</v>
      </c>
      <c r="B24" s="369" t="s">
        <v>240</v>
      </c>
      <c r="C24" s="372">
        <v>23</v>
      </c>
      <c r="E24" s="380"/>
      <c r="F24" s="381"/>
      <c r="G24" s="304" t="s">
        <v>265</v>
      </c>
    </row>
    <row r="25" spans="1:7" ht="12" x14ac:dyDescent="0.25">
      <c r="A25" s="370" t="s">
        <v>225</v>
      </c>
      <c r="B25" s="369" t="s">
        <v>241</v>
      </c>
      <c r="C25" s="372">
        <v>24</v>
      </c>
    </row>
    <row r="26" spans="1:7" ht="12" x14ac:dyDescent="0.25">
      <c r="A26" s="370" t="s">
        <v>294</v>
      </c>
      <c r="B26" s="369" t="s">
        <v>295</v>
      </c>
      <c r="C26" s="372">
        <v>25</v>
      </c>
    </row>
    <row r="27" spans="1:7" ht="12" x14ac:dyDescent="0.25">
      <c r="A27" s="370" t="s">
        <v>206</v>
      </c>
      <c r="B27" s="369" t="s">
        <v>242</v>
      </c>
      <c r="C27" s="372">
        <v>26</v>
      </c>
    </row>
    <row r="28" spans="1:7" ht="12" x14ac:dyDescent="0.25">
      <c r="A28" s="370" t="s">
        <v>226</v>
      </c>
      <c r="B28" s="369" t="s">
        <v>207</v>
      </c>
      <c r="C28" s="372">
        <v>27</v>
      </c>
    </row>
    <row r="29" spans="1:7" ht="12" x14ac:dyDescent="0.25">
      <c r="A29" s="370" t="s">
        <v>296</v>
      </c>
      <c r="B29" s="369" t="s">
        <v>297</v>
      </c>
      <c r="C29" s="372">
        <v>28</v>
      </c>
    </row>
    <row r="30" spans="1:7" ht="12" x14ac:dyDescent="0.25">
      <c r="A30" s="370" t="s">
        <v>227</v>
      </c>
      <c r="B30" s="369" t="s">
        <v>208</v>
      </c>
      <c r="C30" s="372">
        <v>29</v>
      </c>
    </row>
    <row r="31" spans="1:7" ht="12" x14ac:dyDescent="0.25">
      <c r="A31" s="370" t="s">
        <v>228</v>
      </c>
      <c r="B31" s="369" t="s">
        <v>209</v>
      </c>
      <c r="C31" s="372">
        <v>30</v>
      </c>
    </row>
    <row r="32" spans="1:7" ht="12" x14ac:dyDescent="0.25">
      <c r="A32" s="370" t="s">
        <v>229</v>
      </c>
      <c r="B32" s="369" t="s">
        <v>210</v>
      </c>
      <c r="C32" s="372">
        <v>31</v>
      </c>
    </row>
    <row r="33" spans="1:3" ht="12" x14ac:dyDescent="0.25">
      <c r="A33" s="370" t="s">
        <v>230</v>
      </c>
      <c r="B33" s="369" t="s">
        <v>211</v>
      </c>
      <c r="C33" s="372">
        <v>32</v>
      </c>
    </row>
    <row r="34" spans="1:3" ht="12" x14ac:dyDescent="0.25">
      <c r="A34" s="370" t="s">
        <v>298</v>
      </c>
      <c r="B34" s="369" t="s">
        <v>299</v>
      </c>
      <c r="C34" s="372">
        <v>33</v>
      </c>
    </row>
    <row r="35" spans="1:3" ht="12" x14ac:dyDescent="0.25">
      <c r="A35" s="370" t="s">
        <v>300</v>
      </c>
      <c r="B35" s="369" t="s">
        <v>301</v>
      </c>
      <c r="C35" s="372">
        <v>34</v>
      </c>
    </row>
    <row r="36" spans="1:3" ht="12" x14ac:dyDescent="0.25">
      <c r="A36" s="370" t="s">
        <v>231</v>
      </c>
      <c r="B36" s="369" t="s">
        <v>212</v>
      </c>
      <c r="C36" s="372">
        <v>35</v>
      </c>
    </row>
    <row r="37" spans="1:3" ht="12" x14ac:dyDescent="0.25">
      <c r="A37" s="370" t="s">
        <v>302</v>
      </c>
      <c r="B37" s="369" t="s">
        <v>303</v>
      </c>
      <c r="C37" s="372">
        <v>36</v>
      </c>
    </row>
    <row r="38" spans="1:3" ht="12" x14ac:dyDescent="0.25">
      <c r="A38" s="370" t="s">
        <v>232</v>
      </c>
      <c r="B38" s="369" t="s">
        <v>213</v>
      </c>
      <c r="C38" s="372">
        <v>37</v>
      </c>
    </row>
    <row r="39" spans="1:3" ht="12" x14ac:dyDescent="0.25">
      <c r="A39" s="370" t="s">
        <v>304</v>
      </c>
      <c r="B39" s="369" t="s">
        <v>305</v>
      </c>
      <c r="C39" s="372">
        <v>38</v>
      </c>
    </row>
    <row r="40" spans="1:3" ht="12" x14ac:dyDescent="0.25">
      <c r="A40" s="370" t="s">
        <v>233</v>
      </c>
      <c r="B40" s="369" t="s">
        <v>214</v>
      </c>
      <c r="C40" s="372">
        <v>39</v>
      </c>
    </row>
    <row r="41" spans="1:3" ht="12" x14ac:dyDescent="0.25">
      <c r="A41" s="370" t="s">
        <v>235</v>
      </c>
      <c r="B41" s="369" t="s">
        <v>215</v>
      </c>
      <c r="C41" s="372">
        <v>40</v>
      </c>
    </row>
    <row r="42" spans="1:3" ht="11.4" customHeight="1" x14ac:dyDescent="0.25">
      <c r="A42" s="370" t="s">
        <v>234</v>
      </c>
      <c r="B42" s="369" t="s">
        <v>243</v>
      </c>
      <c r="C42" s="372">
        <v>41</v>
      </c>
    </row>
    <row r="43" spans="1:3" ht="11.4" customHeight="1" x14ac:dyDescent="0.25">
      <c r="A43" s="370" t="s">
        <v>304</v>
      </c>
      <c r="B43" s="369" t="s">
        <v>305</v>
      </c>
      <c r="C43" s="372">
        <v>42</v>
      </c>
    </row>
    <row r="44" spans="1:3" ht="11.4" customHeight="1" x14ac:dyDescent="0.25">
      <c r="A44" s="370"/>
      <c r="C44" s="372">
        <v>47</v>
      </c>
    </row>
  </sheetData>
  <sheetProtection algorithmName="SHA-512" hashValue="cv/NcZQYSJD4D2I6au2TZ5Kxl5f+4l+WNGCAlX0JkUt9ex7R5tfaDRydsXwmxNMbAA+tD9r25Zh7crY06WM3lw==" saltValue="iAR39qIF4qLFgah+WVHFHQ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15</vt:i4>
      </vt:variant>
    </vt:vector>
  </HeadingPairs>
  <TitlesOfParts>
    <vt:vector size="25" baseType="lpstr">
      <vt:lpstr>Local</vt:lpstr>
      <vt:lpstr>Exterior</vt:lpstr>
      <vt:lpstr>Total</vt:lpstr>
      <vt:lpstr>Cancelaciones o Anulaciones</vt:lpstr>
      <vt:lpstr>Diversos - Otros</vt:lpstr>
      <vt:lpstr>AUTOS</vt:lpstr>
      <vt:lpstr>Canales de Venta</vt:lpstr>
      <vt:lpstr>Canales de Comercialización</vt:lpstr>
      <vt:lpstr>Listado de Canales</vt:lpstr>
      <vt:lpstr>Meses</vt:lpstr>
      <vt:lpstr>AUTOS!Área_de_impresión</vt:lpstr>
      <vt:lpstr>'Canales de Comercialización'!Área_de_impresión</vt:lpstr>
      <vt:lpstr>'Canales de Venta'!Área_de_impresión</vt:lpstr>
      <vt:lpstr>'Cancelaciones o Anulaciones'!Área_de_impresión</vt:lpstr>
      <vt:lpstr>'Diversos - Otros'!Área_de_impresión</vt:lpstr>
      <vt:lpstr>Exterior!Área_de_impresión</vt:lpstr>
      <vt:lpstr>Local!Área_de_impresión</vt:lpstr>
      <vt:lpstr>Total!Área_de_impresión</vt:lpstr>
      <vt:lpstr>'Canales de Comercialización'!Títulos_a_imprimir</vt:lpstr>
      <vt:lpstr>'Canales de Venta'!Títulos_a_imprimir</vt:lpstr>
      <vt:lpstr>'Cancelaciones o Anulaciones'!Títulos_a_imprimir</vt:lpstr>
      <vt:lpstr>'Diversos - Otros'!Títulos_a_imprimir</vt:lpstr>
      <vt:lpstr>Exterior!Títulos_a_imprimir</vt:lpstr>
      <vt:lpstr>Local!Títulos_a_imprimir</vt:lpstr>
      <vt:lpstr>Total!Títulos_a_imprimir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Vásquez</dc:creator>
  <cp:keywords/>
  <dc:description/>
  <cp:lastModifiedBy>Martha Vásquez</cp:lastModifiedBy>
  <cp:revision/>
  <cp:lastPrinted>2026-01-30T19:24:11Z</cp:lastPrinted>
  <dcterms:created xsi:type="dcterms:W3CDTF">2015-07-06T15:20:59Z</dcterms:created>
  <dcterms:modified xsi:type="dcterms:W3CDTF">2026-02-24T15:15:22Z</dcterms:modified>
  <cp:category/>
  <cp:contentStatus/>
</cp:coreProperties>
</file>